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PLANILLAS POR EMPRESA CCT 449\"/>
    </mc:Choice>
  </mc:AlternateContent>
  <xr:revisionPtr revIDLastSave="0" documentId="13_ncr:1_{FD8257A0-1163-4E93-95C5-FB8B8E18CC95}" xr6:coauthVersionLast="47" xr6:coauthVersionMax="47" xr10:uidLastSave="{00000000-0000-0000-0000-000000000000}"/>
  <bookViews>
    <workbookView xWindow="-120" yWindow="-120" windowWidth="29040" windowHeight="15720" xr2:uid="{FC088768-6F30-4F0A-B020-87EAE087CC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1" l="1"/>
  <c r="F103" i="1"/>
  <c r="F104" i="1"/>
  <c r="F106" i="1"/>
  <c r="F107" i="1"/>
  <c r="H103" i="1"/>
  <c r="H104" i="1"/>
  <c r="H105" i="1"/>
  <c r="H106" i="1"/>
  <c r="H107" i="1"/>
  <c r="H102" i="1"/>
  <c r="H100" i="1"/>
  <c r="F102" i="1"/>
  <c r="F100" i="1"/>
  <c r="I94" i="1"/>
  <c r="G94" i="1"/>
  <c r="I89" i="1"/>
  <c r="G89" i="1"/>
  <c r="I83" i="1"/>
  <c r="G83" i="1"/>
  <c r="I66" i="1"/>
  <c r="I70" i="1"/>
  <c r="I74" i="1"/>
  <c r="I78" i="1"/>
  <c r="G66" i="1"/>
  <c r="G70" i="1"/>
  <c r="G74" i="1"/>
  <c r="G78" i="1"/>
  <c r="I62" i="1"/>
  <c r="G62" i="1"/>
  <c r="I41" i="1"/>
  <c r="I46" i="1"/>
  <c r="I51" i="1"/>
  <c r="I56" i="1"/>
  <c r="G41" i="1"/>
  <c r="G46" i="1"/>
  <c r="G51" i="1"/>
  <c r="G56" i="1"/>
  <c r="I36" i="1"/>
  <c r="G36" i="1"/>
  <c r="I10" i="1"/>
  <c r="I15" i="1"/>
  <c r="I20" i="1"/>
  <c r="I25" i="1"/>
  <c r="I30" i="1"/>
  <c r="I5" i="1"/>
  <c r="G15" i="1"/>
  <c r="G20" i="1"/>
  <c r="G25" i="1"/>
  <c r="G30" i="1"/>
  <c r="G10" i="1"/>
  <c r="G5" i="1"/>
  <c r="H6" i="1"/>
  <c r="H7" i="1"/>
  <c r="H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3" i="1"/>
  <c r="H84" i="1"/>
  <c r="H85" i="1"/>
  <c r="H86" i="1"/>
  <c r="H87" i="1"/>
  <c r="H89" i="1"/>
  <c r="H90" i="1"/>
  <c r="H91" i="1"/>
  <c r="H92" i="1"/>
  <c r="H93" i="1"/>
  <c r="H94" i="1"/>
  <c r="H95" i="1"/>
  <c r="H96" i="1"/>
  <c r="H97" i="1"/>
  <c r="H98" i="1"/>
  <c r="H5" i="1"/>
  <c r="F6" i="1"/>
  <c r="F7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4" i="1"/>
  <c r="F85" i="1"/>
  <c r="F86" i="1"/>
  <c r="F87" i="1"/>
  <c r="F89" i="1"/>
  <c r="F90" i="1"/>
  <c r="F91" i="1"/>
  <c r="F92" i="1"/>
  <c r="F93" i="1"/>
  <c r="F94" i="1"/>
  <c r="F95" i="1"/>
  <c r="F96" i="1"/>
  <c r="F97" i="1"/>
  <c r="F98" i="1"/>
  <c r="F5" i="1"/>
  <c r="E56" i="1"/>
  <c r="E51" i="1"/>
  <c r="E46" i="1"/>
  <c r="E41" i="1"/>
  <c r="E36" i="1"/>
  <c r="E94" i="1"/>
  <c r="E89" i="1"/>
  <c r="E78" i="1"/>
  <c r="E74" i="1"/>
  <c r="E70" i="1"/>
  <c r="E66" i="1"/>
  <c r="E62" i="1"/>
  <c r="E83" i="1"/>
  <c r="E30" i="1"/>
  <c r="E25" i="1"/>
  <c r="E20" i="1"/>
  <c r="E15" i="1"/>
  <c r="E10" i="1"/>
  <c r="E5" i="1"/>
</calcChain>
</file>

<file path=xl/sharedStrings.xml><?xml version="1.0" encoding="utf-8"?>
<sst xmlns="http://schemas.openxmlformats.org/spreadsheetml/2006/main" count="126" uniqueCount="39">
  <si>
    <t>PROCESO</t>
  </si>
  <si>
    <t>PANEL</t>
  </si>
  <si>
    <t>BASICO</t>
  </si>
  <si>
    <t>TURNO</t>
  </si>
  <si>
    <t>GUARDIA</t>
  </si>
  <si>
    <t>VIANDA POR DIA</t>
  </si>
  <si>
    <t>41BISC0MP</t>
  </si>
  <si>
    <t>CCM/LIDER BOMBAS</t>
  </si>
  <si>
    <t>41BIS COMP</t>
  </si>
  <si>
    <t>INSTR.</t>
  </si>
  <si>
    <t>OP CAMPO RELEVO</t>
  </si>
  <si>
    <t>OP CAMPO</t>
  </si>
  <si>
    <t>AYUDANTE</t>
  </si>
  <si>
    <t>LABORATORIO</t>
  </si>
  <si>
    <t>ENS SR.</t>
  </si>
  <si>
    <t>ENSAYADOR SR. TB</t>
  </si>
  <si>
    <t>ENSAYADOR</t>
  </si>
  <si>
    <t>ENSAYADOR JR.</t>
  </si>
  <si>
    <t>MANTENIMIENTO</t>
  </si>
  <si>
    <t>OFICIAL</t>
  </si>
  <si>
    <t>41BISCOMP</t>
  </si>
  <si>
    <t>MEDIO OFICIAL</t>
  </si>
  <si>
    <t>INGRESANTE</t>
  </si>
  <si>
    <t>SEGURIDAD</t>
  </si>
  <si>
    <t>OFICIAL SEG.</t>
  </si>
  <si>
    <t>CARGADERO</t>
  </si>
  <si>
    <t>OP. CARGA Y DESC</t>
  </si>
  <si>
    <t>AYUDANTE CARGA Y DESC.</t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</si>
  <si>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</si>
  <si>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</si>
  <si>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</si>
  <si>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</si>
  <si>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</si>
  <si>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</si>
  <si>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ANTIGÜEDAD 28% SISTEMA local</t>
  </si>
  <si>
    <t>41BIS</t>
  </si>
  <si>
    <t>SALARIO CONFORMADO      (sin antigüedad)</t>
  </si>
  <si>
    <t>SALARIO CONFORMADO        (sin antigüedad)</t>
  </si>
  <si>
    <t xml:space="preserve"> REFINERIA SAU BAHIA 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</si>
</sst>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25" xfId="1" applyNumberFormat="1" applyFont="1" applyBorder="1" applyAlignment="1">
      <alignment horizontal="center" vertical="center"/>
    </xf>
    <xf numFmtId="164" fontId="0" fillId="0" borderId="26" xfId="1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0" fillId="0" borderId="14" xfId="1" applyNumberFormat="1" applyFont="1" applyBorder="1" applyAlignment="1">
      <alignment horizontal="center" vertical="center"/>
    </xf>
    <xf numFmtId="164" fontId="0" fillId="0" borderId="28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8" xfId="1" applyNumberFormat="1" applyFont="1" applyBorder="1" applyAlignment="1">
      <alignment horizontal="center" vertical="center"/>
    </xf>
    <xf numFmtId="164" fontId="0" fillId="0" borderId="43" xfId="1" applyNumberFormat="1" applyFont="1" applyBorder="1" applyAlignment="1">
      <alignment horizontal="center" vertical="center"/>
    </xf>
    <xf numFmtId="164" fontId="0" fillId="0" borderId="44" xfId="1" applyNumberFormat="1" applyFont="1" applyBorder="1" applyAlignment="1">
      <alignment horizontal="center" vertical="center"/>
    </xf>
    <xf numFmtId="164" fontId="0" fillId="0" borderId="45" xfId="1" applyNumberFormat="1" applyFont="1" applyBorder="1" applyAlignment="1">
      <alignment horizontal="center" vertical="center"/>
    </xf>
    <xf numFmtId="164" fontId="0" fillId="0" borderId="35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164" fontId="0" fillId="0" borderId="40" xfId="1" applyNumberFormat="1" applyFont="1" applyBorder="1" applyAlignment="1">
      <alignment horizontal="center" vertical="center"/>
    </xf>
    <xf numFmtId="164" fontId="0" fillId="0" borderId="41" xfId="1" applyNumberFormat="1" applyFont="1" applyBorder="1" applyAlignment="1">
      <alignment horizontal="center" vertical="center"/>
    </xf>
    <xf numFmtId="164" fontId="0" fillId="0" borderId="42" xfId="1" applyNumberFormat="1" applyFont="1" applyBorder="1" applyAlignment="1">
      <alignment horizontal="center" vertical="center"/>
    </xf>
    <xf numFmtId="164" fontId="0" fillId="0" borderId="38" xfId="1" applyNumberFormat="1" applyFont="1" applyBorder="1" applyAlignment="1">
      <alignment horizontal="center" vertical="center"/>
    </xf>
    <xf numFmtId="164" fontId="0" fillId="0" borderId="37" xfId="1" applyNumberFormat="1" applyFont="1" applyBorder="1" applyAlignment="1">
      <alignment horizontal="center" vertical="center"/>
    </xf>
    <xf numFmtId="164" fontId="0" fillId="0" borderId="39" xfId="1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7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/>
    </xf>
    <xf numFmtId="164" fontId="0" fillId="0" borderId="25" xfId="1" applyNumberFormat="1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164" fontId="0" fillId="0" borderId="26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9E2F-F8C5-4058-9AD1-88A5EEABF8E2}">
  <dimension ref="A1:K108"/>
  <sheetViews>
    <sheetView tabSelected="1" topLeftCell="A90" workbookViewId="0">
      <selection activeCell="F106" sqref="F106"/>
    </sheetView>
  </sheetViews>
  <sheetFormatPr baseColWidth="10" defaultRowHeight="15" x14ac:dyDescent="0.25"/>
  <cols>
    <col min="1" max="1" width="16.140625" style="1" customWidth="1"/>
    <col min="2" max="2" width="11.42578125" style="1"/>
    <col min="3" max="3" width="25.140625" style="1" customWidth="1"/>
    <col min="4" max="4" width="18" style="6" customWidth="1"/>
    <col min="5" max="5" width="19.28515625" style="1" customWidth="1"/>
    <col min="6" max="8" width="18" style="1" customWidth="1"/>
    <col min="9" max="9" width="18.85546875" style="1" customWidth="1"/>
    <col min="10" max="16384" width="11.42578125" style="1"/>
  </cols>
  <sheetData>
    <row r="1" spans="1:11" ht="15" customHeight="1" x14ac:dyDescent="0.25">
      <c r="A1" s="76" t="s">
        <v>38</v>
      </c>
      <c r="B1" s="77"/>
      <c r="C1" s="78"/>
      <c r="D1" s="45">
        <v>46113</v>
      </c>
      <c r="E1" s="42" t="s">
        <v>37</v>
      </c>
      <c r="F1" s="86">
        <v>46204</v>
      </c>
      <c r="G1" s="94" t="s">
        <v>36</v>
      </c>
      <c r="H1" s="86">
        <v>46296</v>
      </c>
      <c r="I1" s="87" t="s">
        <v>36</v>
      </c>
    </row>
    <row r="2" spans="1:11" ht="15" customHeight="1" x14ac:dyDescent="0.25">
      <c r="A2" s="79"/>
      <c r="B2" s="80"/>
      <c r="C2" s="81"/>
      <c r="D2" s="46"/>
      <c r="E2" s="43"/>
      <c r="F2" s="38"/>
      <c r="G2" s="49"/>
      <c r="H2" s="38"/>
      <c r="I2" s="88"/>
    </row>
    <row r="3" spans="1:11" ht="15.75" customHeight="1" thickBot="1" x14ac:dyDescent="0.3">
      <c r="A3" s="82"/>
      <c r="B3" s="83"/>
      <c r="C3" s="84"/>
      <c r="D3" s="46"/>
      <c r="E3" s="43"/>
      <c r="F3" s="38"/>
      <c r="G3" s="49"/>
      <c r="H3" s="38"/>
      <c r="I3" s="88"/>
    </row>
    <row r="4" spans="1:11" ht="15.75" thickBot="1" x14ac:dyDescent="0.3">
      <c r="A4" s="58" t="s">
        <v>0</v>
      </c>
      <c r="B4" s="59"/>
      <c r="C4" s="60"/>
      <c r="D4" s="47"/>
      <c r="E4" s="44"/>
      <c r="F4" s="32"/>
      <c r="G4" s="95"/>
      <c r="H4" s="32"/>
      <c r="I4" s="89"/>
    </row>
    <row r="5" spans="1:11" x14ac:dyDescent="0.25">
      <c r="A5" s="39" t="s">
        <v>1</v>
      </c>
      <c r="B5" s="73">
        <v>13</v>
      </c>
      <c r="C5" s="3" t="s">
        <v>2</v>
      </c>
      <c r="D5" s="7">
        <v>2935793.5640000002</v>
      </c>
      <c r="E5" s="33">
        <f>D5+D6+D7+700000+D9</f>
        <v>5748779.3114</v>
      </c>
      <c r="F5" s="15">
        <f>D5*5/100+D5</f>
        <v>3082583.2422000002</v>
      </c>
      <c r="G5" s="64">
        <f>F5+F6+F7+F9+738150</f>
        <v>6112278.1769700004</v>
      </c>
      <c r="H5" s="15">
        <f>D5*10/100+D5</f>
        <v>3229372.9204000002</v>
      </c>
      <c r="I5" s="90">
        <f>E5*10/100+E5</f>
        <v>6323657.24254</v>
      </c>
    </row>
    <row r="6" spans="1:11" x14ac:dyDescent="0.25">
      <c r="A6" s="40"/>
      <c r="B6" s="74"/>
      <c r="C6" s="2" t="s">
        <v>3</v>
      </c>
      <c r="D6" s="8">
        <v>1027527.7474</v>
      </c>
      <c r="E6" s="34"/>
      <c r="F6" s="13">
        <f t="shared" ref="F6:F69" si="0">D6*5/100+D6</f>
        <v>1078904.1347699999</v>
      </c>
      <c r="G6" s="65"/>
      <c r="H6" s="13">
        <f t="shared" ref="H6:H69" si="1">D6*10/100+D6</f>
        <v>1130280.52214</v>
      </c>
      <c r="I6" s="91"/>
    </row>
    <row r="7" spans="1:11" x14ac:dyDescent="0.25">
      <c r="A7" s="40"/>
      <c r="B7" s="74"/>
      <c r="C7" s="2" t="s">
        <v>4</v>
      </c>
      <c r="D7" s="8">
        <v>629896</v>
      </c>
      <c r="E7" s="34"/>
      <c r="F7" s="13">
        <f t="shared" si="0"/>
        <v>661390.80000000005</v>
      </c>
      <c r="G7" s="65"/>
      <c r="H7" s="13">
        <f t="shared" si="1"/>
        <v>692885.6</v>
      </c>
      <c r="I7" s="91"/>
    </row>
    <row r="8" spans="1:11" x14ac:dyDescent="0.25">
      <c r="A8" s="40"/>
      <c r="B8" s="74"/>
      <c r="C8" s="2" t="s">
        <v>5</v>
      </c>
      <c r="D8" s="8">
        <v>37000</v>
      </c>
      <c r="E8" s="34"/>
      <c r="F8" s="13">
        <f t="shared" si="0"/>
        <v>38850</v>
      </c>
      <c r="G8" s="65"/>
      <c r="H8" s="13">
        <f t="shared" si="1"/>
        <v>40700</v>
      </c>
      <c r="I8" s="91"/>
      <c r="K8" s="5"/>
    </row>
    <row r="9" spans="1:11" ht="15.75" thickBot="1" x14ac:dyDescent="0.3">
      <c r="A9" s="41"/>
      <c r="B9" s="75"/>
      <c r="C9" s="4" t="s">
        <v>6</v>
      </c>
      <c r="D9" s="9">
        <v>455562</v>
      </c>
      <c r="E9" s="35"/>
      <c r="F9" s="16">
        <v>551250</v>
      </c>
      <c r="G9" s="66"/>
      <c r="H9" s="16">
        <v>577500</v>
      </c>
      <c r="I9" s="93"/>
    </row>
    <row r="10" spans="1:11" ht="15" customHeight="1" x14ac:dyDescent="0.25">
      <c r="A10" s="28" t="s">
        <v>7</v>
      </c>
      <c r="B10" s="73">
        <v>12</v>
      </c>
      <c r="C10" s="3" t="s">
        <v>2</v>
      </c>
      <c r="D10" s="7">
        <v>2730983.2239999999</v>
      </c>
      <c r="E10" s="33">
        <f>D10+D11+D12+700000+D14</f>
        <v>5472285.3524000002</v>
      </c>
      <c r="F10" s="15">
        <f t="shared" si="0"/>
        <v>2867532.3851999999</v>
      </c>
      <c r="G10" s="64">
        <f>E10*5/100+E10</f>
        <v>5745899.6200200003</v>
      </c>
      <c r="H10" s="15">
        <f t="shared" si="1"/>
        <v>3004081.5463999999</v>
      </c>
      <c r="I10" s="90">
        <f t="shared" ref="I10" si="2">E10*10/100+E10</f>
        <v>6019513.8876400003</v>
      </c>
    </row>
    <row r="11" spans="1:11" ht="15" customHeight="1" x14ac:dyDescent="0.25">
      <c r="A11" s="29"/>
      <c r="B11" s="74"/>
      <c r="C11" s="2" t="s">
        <v>3</v>
      </c>
      <c r="D11" s="8">
        <v>955844.12840000005</v>
      </c>
      <c r="E11" s="34"/>
      <c r="F11" s="13">
        <f t="shared" si="0"/>
        <v>1003636.33482</v>
      </c>
      <c r="G11" s="65"/>
      <c r="H11" s="13">
        <f t="shared" si="1"/>
        <v>1051428.5412400002</v>
      </c>
      <c r="I11" s="91"/>
    </row>
    <row r="12" spans="1:11" ht="15" customHeight="1" x14ac:dyDescent="0.25">
      <c r="A12" s="29"/>
      <c r="B12" s="74"/>
      <c r="C12" s="2" t="s">
        <v>4</v>
      </c>
      <c r="D12" s="8">
        <v>629896</v>
      </c>
      <c r="E12" s="34"/>
      <c r="F12" s="13">
        <f t="shared" si="0"/>
        <v>661390.80000000005</v>
      </c>
      <c r="G12" s="65"/>
      <c r="H12" s="13">
        <f t="shared" si="1"/>
        <v>692885.6</v>
      </c>
      <c r="I12" s="91"/>
    </row>
    <row r="13" spans="1:11" ht="15" customHeight="1" x14ac:dyDescent="0.25">
      <c r="A13" s="29"/>
      <c r="B13" s="74"/>
      <c r="C13" s="2" t="s">
        <v>5</v>
      </c>
      <c r="D13" s="8">
        <v>37000</v>
      </c>
      <c r="E13" s="34"/>
      <c r="F13" s="13">
        <f t="shared" si="0"/>
        <v>38850</v>
      </c>
      <c r="G13" s="65"/>
      <c r="H13" s="13">
        <f t="shared" si="1"/>
        <v>40700</v>
      </c>
      <c r="I13" s="91"/>
    </row>
    <row r="14" spans="1:11" ht="15" customHeight="1" thickBot="1" x14ac:dyDescent="0.3">
      <c r="A14" s="30"/>
      <c r="B14" s="75"/>
      <c r="C14" s="4" t="s">
        <v>8</v>
      </c>
      <c r="D14" s="9">
        <v>455562</v>
      </c>
      <c r="E14" s="35"/>
      <c r="F14" s="16">
        <f t="shared" si="0"/>
        <v>478340.1</v>
      </c>
      <c r="G14" s="66"/>
      <c r="H14" s="16">
        <f t="shared" si="1"/>
        <v>501118.2</v>
      </c>
      <c r="I14" s="93"/>
    </row>
    <row r="15" spans="1:11" ht="15" customHeight="1" x14ac:dyDescent="0.25">
      <c r="A15" s="28" t="s">
        <v>9</v>
      </c>
      <c r="B15" s="70">
        <v>12</v>
      </c>
      <c r="C15" s="3" t="s">
        <v>2</v>
      </c>
      <c r="D15" s="7">
        <v>2730983.2239999999</v>
      </c>
      <c r="E15" s="33">
        <f>D15+D16+D17+700000+D19</f>
        <v>5652266.3524000002</v>
      </c>
      <c r="F15" s="15">
        <f t="shared" si="0"/>
        <v>2867532.3851999999</v>
      </c>
      <c r="G15" s="64">
        <f t="shared" ref="G15" si="3">E15*5/100+E15</f>
        <v>5934879.6700200001</v>
      </c>
      <c r="H15" s="15">
        <f t="shared" si="1"/>
        <v>3004081.5463999999</v>
      </c>
      <c r="I15" s="90">
        <f t="shared" ref="I15" si="4">E15*10/100+E15</f>
        <v>6217492.9876399999</v>
      </c>
    </row>
    <row r="16" spans="1:11" ht="15" customHeight="1" x14ac:dyDescent="0.25">
      <c r="A16" s="29"/>
      <c r="B16" s="71"/>
      <c r="C16" s="2" t="s">
        <v>3</v>
      </c>
      <c r="D16" s="8">
        <v>955844.12840000005</v>
      </c>
      <c r="E16" s="34"/>
      <c r="F16" s="13">
        <f t="shared" si="0"/>
        <v>1003636.33482</v>
      </c>
      <c r="G16" s="65"/>
      <c r="H16" s="13">
        <f t="shared" si="1"/>
        <v>1051428.5412400002</v>
      </c>
      <c r="I16" s="91"/>
    </row>
    <row r="17" spans="1:9" ht="15" customHeight="1" x14ac:dyDescent="0.25">
      <c r="A17" s="29"/>
      <c r="B17" s="71"/>
      <c r="C17" s="2" t="s">
        <v>4</v>
      </c>
      <c r="D17" s="8">
        <v>809877</v>
      </c>
      <c r="E17" s="34"/>
      <c r="F17" s="13">
        <f t="shared" si="0"/>
        <v>850370.85</v>
      </c>
      <c r="G17" s="65"/>
      <c r="H17" s="13">
        <f t="shared" si="1"/>
        <v>890864.7</v>
      </c>
      <c r="I17" s="91"/>
    </row>
    <row r="18" spans="1:9" ht="15" customHeight="1" x14ac:dyDescent="0.25">
      <c r="A18" s="29"/>
      <c r="B18" s="71"/>
      <c r="C18" s="2" t="s">
        <v>5</v>
      </c>
      <c r="D18" s="8">
        <v>37000</v>
      </c>
      <c r="E18" s="34"/>
      <c r="F18" s="13">
        <f t="shared" si="0"/>
        <v>38850</v>
      </c>
      <c r="G18" s="65"/>
      <c r="H18" s="13">
        <f t="shared" si="1"/>
        <v>40700</v>
      </c>
      <c r="I18" s="91"/>
    </row>
    <row r="19" spans="1:9" ht="15" customHeight="1" thickBot="1" x14ac:dyDescent="0.3">
      <c r="A19" s="30"/>
      <c r="B19" s="72"/>
      <c r="C19" s="4" t="s">
        <v>8</v>
      </c>
      <c r="D19" s="9">
        <v>455562</v>
      </c>
      <c r="E19" s="35"/>
      <c r="F19" s="16">
        <f t="shared" si="0"/>
        <v>478340.1</v>
      </c>
      <c r="G19" s="66"/>
      <c r="H19" s="16">
        <f t="shared" si="1"/>
        <v>501118.2</v>
      </c>
      <c r="I19" s="93"/>
    </row>
    <row r="20" spans="1:9" x14ac:dyDescent="0.25">
      <c r="A20" s="28" t="s">
        <v>10</v>
      </c>
      <c r="B20" s="70">
        <v>10</v>
      </c>
      <c r="C20" s="3" t="s">
        <v>2</v>
      </c>
      <c r="D20" s="7">
        <v>2363185.648</v>
      </c>
      <c r="E20" s="33">
        <f>D20+D21+D22+700000+D24</f>
        <v>4975758.6248000003</v>
      </c>
      <c r="F20" s="15">
        <f t="shared" si="0"/>
        <v>2481344.9304</v>
      </c>
      <c r="G20" s="64">
        <f t="shared" ref="G20" si="5">E20*5/100+E20</f>
        <v>5224546.5560400002</v>
      </c>
      <c r="H20" s="15">
        <f t="shared" si="1"/>
        <v>2599504.2127999999</v>
      </c>
      <c r="I20" s="90">
        <f t="shared" ref="I20" si="6">E20*10/100+E20</f>
        <v>5473334.48728</v>
      </c>
    </row>
    <row r="21" spans="1:9" x14ac:dyDescent="0.25">
      <c r="A21" s="29"/>
      <c r="B21" s="71"/>
      <c r="C21" s="2" t="s">
        <v>3</v>
      </c>
      <c r="D21" s="8">
        <v>827114.97680000006</v>
      </c>
      <c r="E21" s="34"/>
      <c r="F21" s="13">
        <f t="shared" si="0"/>
        <v>868470.72564000008</v>
      </c>
      <c r="G21" s="65"/>
      <c r="H21" s="13">
        <f t="shared" si="1"/>
        <v>909826.47448000009</v>
      </c>
      <c r="I21" s="91"/>
    </row>
    <row r="22" spans="1:9" x14ac:dyDescent="0.25">
      <c r="A22" s="29"/>
      <c r="B22" s="71"/>
      <c r="C22" s="2" t="s">
        <v>4</v>
      </c>
      <c r="D22" s="8">
        <v>629896</v>
      </c>
      <c r="E22" s="34"/>
      <c r="F22" s="13">
        <f t="shared" si="0"/>
        <v>661390.80000000005</v>
      </c>
      <c r="G22" s="65"/>
      <c r="H22" s="13">
        <f t="shared" si="1"/>
        <v>692885.6</v>
      </c>
      <c r="I22" s="91"/>
    </row>
    <row r="23" spans="1:9" x14ac:dyDescent="0.25">
      <c r="A23" s="29"/>
      <c r="B23" s="71"/>
      <c r="C23" s="2" t="s">
        <v>5</v>
      </c>
      <c r="D23" s="8">
        <v>37000</v>
      </c>
      <c r="E23" s="34"/>
      <c r="F23" s="13">
        <f t="shared" si="0"/>
        <v>38850</v>
      </c>
      <c r="G23" s="65"/>
      <c r="H23" s="13">
        <f t="shared" si="1"/>
        <v>40700</v>
      </c>
      <c r="I23" s="91"/>
    </row>
    <row r="24" spans="1:9" ht="15.75" thickBot="1" x14ac:dyDescent="0.3">
      <c r="A24" s="30"/>
      <c r="B24" s="72"/>
      <c r="C24" s="4" t="s">
        <v>6</v>
      </c>
      <c r="D24" s="9">
        <v>455562</v>
      </c>
      <c r="E24" s="35"/>
      <c r="F24" s="16">
        <f t="shared" si="0"/>
        <v>478340.1</v>
      </c>
      <c r="G24" s="66"/>
      <c r="H24" s="16">
        <f t="shared" si="1"/>
        <v>501118.2</v>
      </c>
      <c r="I24" s="93"/>
    </row>
    <row r="25" spans="1:9" x14ac:dyDescent="0.25">
      <c r="A25" s="39" t="s">
        <v>11</v>
      </c>
      <c r="B25" s="73">
        <v>10</v>
      </c>
      <c r="C25" s="3" t="s">
        <v>2</v>
      </c>
      <c r="D25" s="7">
        <v>2363185.648</v>
      </c>
      <c r="E25" s="33">
        <f>D25+D26+D27+700000+D29</f>
        <v>4705891.6248000003</v>
      </c>
      <c r="F25" s="15">
        <f t="shared" si="0"/>
        <v>2481344.9304</v>
      </c>
      <c r="G25" s="64">
        <f t="shared" ref="G25" si="7">E25*5/100+E25</f>
        <v>4941186.2060400005</v>
      </c>
      <c r="H25" s="15">
        <f t="shared" si="1"/>
        <v>2599504.2127999999</v>
      </c>
      <c r="I25" s="90">
        <f t="shared" ref="I25" si="8">E25*10/100+E25</f>
        <v>5176480.7872800007</v>
      </c>
    </row>
    <row r="26" spans="1:9" x14ac:dyDescent="0.25">
      <c r="A26" s="40"/>
      <c r="B26" s="74"/>
      <c r="C26" s="2" t="s">
        <v>3</v>
      </c>
      <c r="D26" s="8">
        <v>827114.97680000006</v>
      </c>
      <c r="E26" s="34"/>
      <c r="F26" s="13">
        <f t="shared" si="0"/>
        <v>868470.72564000008</v>
      </c>
      <c r="G26" s="65"/>
      <c r="H26" s="13">
        <f t="shared" si="1"/>
        <v>909826.47448000009</v>
      </c>
      <c r="I26" s="91"/>
    </row>
    <row r="27" spans="1:9" x14ac:dyDescent="0.25">
      <c r="A27" s="40"/>
      <c r="B27" s="74"/>
      <c r="C27" s="2" t="s">
        <v>4</v>
      </c>
      <c r="D27" s="8">
        <v>360029</v>
      </c>
      <c r="E27" s="34"/>
      <c r="F27" s="13">
        <f t="shared" si="0"/>
        <v>378030.45</v>
      </c>
      <c r="G27" s="65"/>
      <c r="H27" s="13">
        <f t="shared" si="1"/>
        <v>396031.9</v>
      </c>
      <c r="I27" s="91"/>
    </row>
    <row r="28" spans="1:9" x14ac:dyDescent="0.25">
      <c r="A28" s="40"/>
      <c r="B28" s="74"/>
      <c r="C28" s="2" t="s">
        <v>5</v>
      </c>
      <c r="D28" s="8">
        <v>37000</v>
      </c>
      <c r="E28" s="34"/>
      <c r="F28" s="13">
        <f t="shared" si="0"/>
        <v>38850</v>
      </c>
      <c r="G28" s="65"/>
      <c r="H28" s="13">
        <f t="shared" si="1"/>
        <v>40700</v>
      </c>
      <c r="I28" s="91"/>
    </row>
    <row r="29" spans="1:9" ht="15.75" thickBot="1" x14ac:dyDescent="0.3">
      <c r="A29" s="41"/>
      <c r="B29" s="75"/>
      <c r="C29" s="4" t="s">
        <v>6</v>
      </c>
      <c r="D29" s="9">
        <v>455562</v>
      </c>
      <c r="E29" s="35"/>
      <c r="F29" s="16">
        <f t="shared" si="0"/>
        <v>478340.1</v>
      </c>
      <c r="G29" s="66"/>
      <c r="H29" s="16">
        <f t="shared" si="1"/>
        <v>501118.2</v>
      </c>
      <c r="I29" s="93"/>
    </row>
    <row r="30" spans="1:9" x14ac:dyDescent="0.25">
      <c r="A30" s="39" t="s">
        <v>12</v>
      </c>
      <c r="B30" s="73">
        <v>8</v>
      </c>
      <c r="C30" s="3" t="s">
        <v>2</v>
      </c>
      <c r="D30" s="7">
        <v>2044838.3419999999</v>
      </c>
      <c r="E30" s="33">
        <f>D30+D31+D32+640000+D34</f>
        <v>4053167.7616999997</v>
      </c>
      <c r="F30" s="15">
        <f t="shared" si="0"/>
        <v>2147080.2590999999</v>
      </c>
      <c r="G30" s="64">
        <f t="shared" ref="G30" si="9">E30*5/100+E30</f>
        <v>4255826.1497849999</v>
      </c>
      <c r="H30" s="15">
        <f t="shared" si="1"/>
        <v>2249322.1762000001</v>
      </c>
      <c r="I30" s="90">
        <f t="shared" ref="I30" si="10">E30*10/100+E30</f>
        <v>4458484.5378699992</v>
      </c>
    </row>
    <row r="31" spans="1:9" x14ac:dyDescent="0.25">
      <c r="A31" s="40"/>
      <c r="B31" s="74"/>
      <c r="C31" s="2" t="s">
        <v>3</v>
      </c>
      <c r="D31" s="8">
        <v>715693.41969999997</v>
      </c>
      <c r="E31" s="34"/>
      <c r="F31" s="13">
        <f t="shared" si="0"/>
        <v>751478.09068499994</v>
      </c>
      <c r="G31" s="65"/>
      <c r="H31" s="13">
        <f t="shared" si="1"/>
        <v>787262.76166999992</v>
      </c>
      <c r="I31" s="91"/>
    </row>
    <row r="32" spans="1:9" x14ac:dyDescent="0.25">
      <c r="A32" s="40"/>
      <c r="B32" s="74"/>
      <c r="C32" s="2" t="s">
        <v>4</v>
      </c>
      <c r="D32" s="8">
        <v>269936</v>
      </c>
      <c r="E32" s="34"/>
      <c r="F32" s="13">
        <f t="shared" si="0"/>
        <v>283432.8</v>
      </c>
      <c r="G32" s="65"/>
      <c r="H32" s="13">
        <f t="shared" si="1"/>
        <v>296929.59999999998</v>
      </c>
      <c r="I32" s="91"/>
    </row>
    <row r="33" spans="1:9" x14ac:dyDescent="0.25">
      <c r="A33" s="40"/>
      <c r="B33" s="74"/>
      <c r="C33" s="2" t="s">
        <v>5</v>
      </c>
      <c r="D33" s="8">
        <v>34000</v>
      </c>
      <c r="E33" s="34"/>
      <c r="F33" s="13">
        <f t="shared" si="0"/>
        <v>35700</v>
      </c>
      <c r="G33" s="65"/>
      <c r="H33" s="13">
        <f t="shared" si="1"/>
        <v>37400</v>
      </c>
      <c r="I33" s="91"/>
    </row>
    <row r="34" spans="1:9" ht="15.75" thickBot="1" x14ac:dyDescent="0.3">
      <c r="A34" s="40"/>
      <c r="B34" s="85"/>
      <c r="C34" s="10" t="s">
        <v>6</v>
      </c>
      <c r="D34" s="11">
        <v>382700</v>
      </c>
      <c r="E34" s="34"/>
      <c r="F34" s="14">
        <f t="shared" si="0"/>
        <v>401835</v>
      </c>
      <c r="G34" s="65"/>
      <c r="H34" s="14">
        <f t="shared" si="1"/>
        <v>420970</v>
      </c>
      <c r="I34" s="92"/>
    </row>
    <row r="35" spans="1:9" ht="15" customHeight="1" thickBot="1" x14ac:dyDescent="0.3">
      <c r="A35" s="58" t="s">
        <v>13</v>
      </c>
      <c r="B35" s="59"/>
      <c r="C35" s="59"/>
      <c r="D35" s="59"/>
      <c r="E35" s="59"/>
      <c r="F35" s="59"/>
      <c r="G35" s="59"/>
      <c r="H35" s="59"/>
      <c r="I35" s="60"/>
    </row>
    <row r="36" spans="1:9" ht="15" customHeight="1" x14ac:dyDescent="0.25">
      <c r="A36" s="28" t="s">
        <v>14</v>
      </c>
      <c r="B36" s="54">
        <v>12</v>
      </c>
      <c r="C36" s="3" t="s">
        <v>2</v>
      </c>
      <c r="D36" s="7">
        <v>2730983.2239999999</v>
      </c>
      <c r="E36" s="33">
        <f>D36+D37+D38+700000+D40</f>
        <v>5202418.3524000002</v>
      </c>
      <c r="F36" s="15">
        <f t="shared" si="0"/>
        <v>2867532.3851999999</v>
      </c>
      <c r="G36" s="64">
        <f>E36*5/100+E36</f>
        <v>5462539.2700200006</v>
      </c>
      <c r="H36" s="15">
        <f t="shared" si="1"/>
        <v>3004081.5463999999</v>
      </c>
      <c r="I36" s="61">
        <f>E36*10/100+E36</f>
        <v>5722660.1876400001</v>
      </c>
    </row>
    <row r="37" spans="1:9" ht="15" customHeight="1" x14ac:dyDescent="0.25">
      <c r="A37" s="29"/>
      <c r="B37" s="55"/>
      <c r="C37" s="2" t="s">
        <v>3</v>
      </c>
      <c r="D37" s="8">
        <v>955844.12840000005</v>
      </c>
      <c r="E37" s="34"/>
      <c r="F37" s="13">
        <f t="shared" si="0"/>
        <v>1003636.33482</v>
      </c>
      <c r="G37" s="65"/>
      <c r="H37" s="13">
        <f t="shared" si="1"/>
        <v>1051428.5412400002</v>
      </c>
      <c r="I37" s="62"/>
    </row>
    <row r="38" spans="1:9" x14ac:dyDescent="0.25">
      <c r="A38" s="29"/>
      <c r="B38" s="55"/>
      <c r="C38" s="2" t="s">
        <v>4</v>
      </c>
      <c r="D38" s="8">
        <v>360029</v>
      </c>
      <c r="E38" s="34"/>
      <c r="F38" s="13">
        <f t="shared" si="0"/>
        <v>378030.45</v>
      </c>
      <c r="G38" s="65"/>
      <c r="H38" s="13">
        <f t="shared" si="1"/>
        <v>396031.9</v>
      </c>
      <c r="I38" s="62"/>
    </row>
    <row r="39" spans="1:9" x14ac:dyDescent="0.25">
      <c r="A39" s="29"/>
      <c r="B39" s="55"/>
      <c r="C39" s="2" t="s">
        <v>5</v>
      </c>
      <c r="D39" s="8">
        <v>37000</v>
      </c>
      <c r="E39" s="34"/>
      <c r="F39" s="13">
        <f t="shared" si="0"/>
        <v>38850</v>
      </c>
      <c r="G39" s="65"/>
      <c r="H39" s="13">
        <f t="shared" si="1"/>
        <v>40700</v>
      </c>
      <c r="I39" s="62"/>
    </row>
    <row r="40" spans="1:9" ht="15.75" thickBot="1" x14ac:dyDescent="0.3">
      <c r="A40" s="30"/>
      <c r="B40" s="56"/>
      <c r="C40" s="4" t="s">
        <v>6</v>
      </c>
      <c r="D40" s="9">
        <v>455562</v>
      </c>
      <c r="E40" s="35"/>
      <c r="F40" s="16">
        <f t="shared" si="0"/>
        <v>478340.1</v>
      </c>
      <c r="G40" s="66"/>
      <c r="H40" s="16">
        <f t="shared" si="1"/>
        <v>501118.2</v>
      </c>
      <c r="I40" s="63"/>
    </row>
    <row r="41" spans="1:9" ht="15" customHeight="1" x14ac:dyDescent="0.25">
      <c r="A41" s="28" t="s">
        <v>15</v>
      </c>
      <c r="B41" s="67">
        <v>12</v>
      </c>
      <c r="C41" s="3" t="s">
        <v>2</v>
      </c>
      <c r="D41" s="7">
        <v>2730983.2239999999</v>
      </c>
      <c r="E41" s="33">
        <f>D41+D42+D43+740000+D45</f>
        <v>4942010.1977599999</v>
      </c>
      <c r="F41" s="15">
        <f t="shared" si="0"/>
        <v>2867532.3851999999</v>
      </c>
      <c r="G41" s="64">
        <f t="shared" ref="G41" si="11">E41*5/100+E41</f>
        <v>5189110.7076479997</v>
      </c>
      <c r="H41" s="15">
        <f t="shared" si="1"/>
        <v>3004081.5463999999</v>
      </c>
      <c r="I41" s="61">
        <f t="shared" ref="I41" si="12">E41*10/100+E41</f>
        <v>5436211.2175359996</v>
      </c>
    </row>
    <row r="42" spans="1:9" ht="15" customHeight="1" x14ac:dyDescent="0.25">
      <c r="A42" s="29"/>
      <c r="B42" s="68"/>
      <c r="C42" s="2" t="s">
        <v>3</v>
      </c>
      <c r="D42" s="8">
        <v>655435.97376000008</v>
      </c>
      <c r="E42" s="34"/>
      <c r="F42" s="13">
        <f t="shared" si="0"/>
        <v>688207.77244800003</v>
      </c>
      <c r="G42" s="65"/>
      <c r="H42" s="13">
        <f t="shared" si="1"/>
        <v>720979.5711360001</v>
      </c>
      <c r="I42" s="62"/>
    </row>
    <row r="43" spans="1:9" ht="15" customHeight="1" x14ac:dyDescent="0.25">
      <c r="A43" s="29"/>
      <c r="B43" s="68"/>
      <c r="C43" s="2" t="s">
        <v>4</v>
      </c>
      <c r="D43" s="8">
        <v>360029</v>
      </c>
      <c r="E43" s="34"/>
      <c r="F43" s="13">
        <f t="shared" si="0"/>
        <v>378030.45</v>
      </c>
      <c r="G43" s="65"/>
      <c r="H43" s="13">
        <f t="shared" si="1"/>
        <v>396031.9</v>
      </c>
      <c r="I43" s="62"/>
    </row>
    <row r="44" spans="1:9" ht="15" customHeight="1" x14ac:dyDescent="0.25">
      <c r="A44" s="29"/>
      <c r="B44" s="68"/>
      <c r="C44" s="2" t="s">
        <v>5</v>
      </c>
      <c r="D44" s="8">
        <v>37000</v>
      </c>
      <c r="E44" s="34"/>
      <c r="F44" s="13">
        <f t="shared" si="0"/>
        <v>38850</v>
      </c>
      <c r="G44" s="65"/>
      <c r="H44" s="13">
        <f t="shared" si="1"/>
        <v>40700</v>
      </c>
      <c r="I44" s="62"/>
    </row>
    <row r="45" spans="1:9" ht="15" customHeight="1" thickBot="1" x14ac:dyDescent="0.3">
      <c r="A45" s="30"/>
      <c r="B45" s="69"/>
      <c r="C45" s="4" t="s">
        <v>6</v>
      </c>
      <c r="D45" s="9">
        <v>455562</v>
      </c>
      <c r="E45" s="35"/>
      <c r="F45" s="16">
        <f t="shared" si="0"/>
        <v>478340.1</v>
      </c>
      <c r="G45" s="66"/>
      <c r="H45" s="16">
        <f t="shared" si="1"/>
        <v>501118.2</v>
      </c>
      <c r="I45" s="63"/>
    </row>
    <row r="46" spans="1:9" x14ac:dyDescent="0.25">
      <c r="A46" s="39" t="s">
        <v>16</v>
      </c>
      <c r="B46" s="54">
        <v>11</v>
      </c>
      <c r="C46" s="3" t="s">
        <v>2</v>
      </c>
      <c r="D46" s="7">
        <v>2540391.838</v>
      </c>
      <c r="E46" s="33">
        <f>D46+D47+D48+700000+D50</f>
        <v>4855026.9813000001</v>
      </c>
      <c r="F46" s="15">
        <f t="shared" si="0"/>
        <v>2667411.4298999999</v>
      </c>
      <c r="G46" s="64">
        <f t="shared" ref="G46" si="13">E46*5/100+E46</f>
        <v>5097778.3303650003</v>
      </c>
      <c r="H46" s="15">
        <f t="shared" si="1"/>
        <v>2794431.0218000002</v>
      </c>
      <c r="I46" s="61">
        <f t="shared" ref="I46" si="14">E46*10/100+E46</f>
        <v>5340529.6794300005</v>
      </c>
    </row>
    <row r="47" spans="1:9" x14ac:dyDescent="0.25">
      <c r="A47" s="40"/>
      <c r="B47" s="55"/>
      <c r="C47" s="2" t="s">
        <v>3</v>
      </c>
      <c r="D47" s="8">
        <v>889137.14330000011</v>
      </c>
      <c r="E47" s="34"/>
      <c r="F47" s="13">
        <f t="shared" si="0"/>
        <v>933594.00046500016</v>
      </c>
      <c r="G47" s="65"/>
      <c r="H47" s="13">
        <f t="shared" si="1"/>
        <v>978050.8576300001</v>
      </c>
      <c r="I47" s="62"/>
    </row>
    <row r="48" spans="1:9" x14ac:dyDescent="0.25">
      <c r="A48" s="40"/>
      <c r="B48" s="55"/>
      <c r="C48" s="2" t="s">
        <v>4</v>
      </c>
      <c r="D48" s="8">
        <v>269936</v>
      </c>
      <c r="E48" s="34"/>
      <c r="F48" s="13">
        <f t="shared" si="0"/>
        <v>283432.8</v>
      </c>
      <c r="G48" s="65"/>
      <c r="H48" s="13">
        <f t="shared" si="1"/>
        <v>296929.59999999998</v>
      </c>
      <c r="I48" s="62"/>
    </row>
    <row r="49" spans="1:9" x14ac:dyDescent="0.25">
      <c r="A49" s="40"/>
      <c r="B49" s="55"/>
      <c r="C49" s="2" t="s">
        <v>5</v>
      </c>
      <c r="D49" s="8">
        <v>37000</v>
      </c>
      <c r="E49" s="34"/>
      <c r="F49" s="13">
        <f t="shared" si="0"/>
        <v>38850</v>
      </c>
      <c r="G49" s="65"/>
      <c r="H49" s="13">
        <f t="shared" si="1"/>
        <v>40700</v>
      </c>
      <c r="I49" s="62"/>
    </row>
    <row r="50" spans="1:9" ht="15.75" thickBot="1" x14ac:dyDescent="0.3">
      <c r="A50" s="41"/>
      <c r="B50" s="56"/>
      <c r="C50" s="4" t="s">
        <v>6</v>
      </c>
      <c r="D50" s="9">
        <v>455562</v>
      </c>
      <c r="E50" s="35"/>
      <c r="F50" s="16">
        <f t="shared" si="0"/>
        <v>478340.1</v>
      </c>
      <c r="G50" s="66"/>
      <c r="H50" s="16">
        <f t="shared" si="1"/>
        <v>501118.2</v>
      </c>
      <c r="I50" s="63"/>
    </row>
    <row r="51" spans="1:9" x14ac:dyDescent="0.25">
      <c r="A51" s="39" t="s">
        <v>17</v>
      </c>
      <c r="B51" s="54">
        <v>10</v>
      </c>
      <c r="C51" s="3" t="s">
        <v>2</v>
      </c>
      <c r="D51" s="7">
        <v>2363185.648</v>
      </c>
      <c r="E51" s="33">
        <f>D51+D52+D53+700000+D55</f>
        <v>4615798.6248000003</v>
      </c>
      <c r="F51" s="15">
        <f t="shared" si="0"/>
        <v>2481344.9304</v>
      </c>
      <c r="G51" s="64">
        <f t="shared" ref="G51" si="15">E51*5/100+E51</f>
        <v>4846588.5560400002</v>
      </c>
      <c r="H51" s="15">
        <f t="shared" si="1"/>
        <v>2599504.2127999999</v>
      </c>
      <c r="I51" s="61">
        <f t="shared" ref="I51" si="16">E51*10/100+E51</f>
        <v>5077378.48728</v>
      </c>
    </row>
    <row r="52" spans="1:9" x14ac:dyDescent="0.25">
      <c r="A52" s="40"/>
      <c r="B52" s="55"/>
      <c r="C52" s="2" t="s">
        <v>3</v>
      </c>
      <c r="D52" s="8">
        <v>827114.97680000006</v>
      </c>
      <c r="E52" s="34"/>
      <c r="F52" s="13">
        <f t="shared" si="0"/>
        <v>868470.72564000008</v>
      </c>
      <c r="G52" s="65"/>
      <c r="H52" s="13">
        <f t="shared" si="1"/>
        <v>909826.47448000009</v>
      </c>
      <c r="I52" s="62"/>
    </row>
    <row r="53" spans="1:9" x14ac:dyDescent="0.25">
      <c r="A53" s="40"/>
      <c r="B53" s="55"/>
      <c r="C53" s="2" t="s">
        <v>4</v>
      </c>
      <c r="D53" s="8">
        <v>269936</v>
      </c>
      <c r="E53" s="34"/>
      <c r="F53" s="13">
        <f t="shared" si="0"/>
        <v>283432.8</v>
      </c>
      <c r="G53" s="65"/>
      <c r="H53" s="13">
        <f t="shared" si="1"/>
        <v>296929.59999999998</v>
      </c>
      <c r="I53" s="62"/>
    </row>
    <row r="54" spans="1:9" x14ac:dyDescent="0.25">
      <c r="A54" s="40"/>
      <c r="B54" s="55"/>
      <c r="C54" s="2" t="s">
        <v>5</v>
      </c>
      <c r="D54" s="8">
        <v>37000</v>
      </c>
      <c r="E54" s="34"/>
      <c r="F54" s="13">
        <f t="shared" si="0"/>
        <v>38850</v>
      </c>
      <c r="G54" s="65"/>
      <c r="H54" s="13">
        <f t="shared" si="1"/>
        <v>40700</v>
      </c>
      <c r="I54" s="62"/>
    </row>
    <row r="55" spans="1:9" ht="15.75" thickBot="1" x14ac:dyDescent="0.3">
      <c r="A55" s="41"/>
      <c r="B55" s="56"/>
      <c r="C55" s="4" t="s">
        <v>6</v>
      </c>
      <c r="D55" s="9">
        <v>455562</v>
      </c>
      <c r="E55" s="35"/>
      <c r="F55" s="16">
        <f t="shared" si="0"/>
        <v>478340.1</v>
      </c>
      <c r="G55" s="66"/>
      <c r="H55" s="16">
        <f t="shared" si="1"/>
        <v>501118.2</v>
      </c>
      <c r="I55" s="63"/>
    </row>
    <row r="56" spans="1:9" x14ac:dyDescent="0.25">
      <c r="A56" s="39" t="s">
        <v>12</v>
      </c>
      <c r="B56" s="54">
        <v>8</v>
      </c>
      <c r="C56" s="3" t="s">
        <v>2</v>
      </c>
      <c r="D56" s="7">
        <v>2044838.3419999999</v>
      </c>
      <c r="E56" s="33">
        <f>D56+D57+D58+646000+D60</f>
        <v>3789231.7616999997</v>
      </c>
      <c r="F56" s="15">
        <f t="shared" si="0"/>
        <v>2147080.2590999999</v>
      </c>
      <c r="G56" s="64">
        <f t="shared" ref="G56" si="17">E56*5/100+E56</f>
        <v>3978693.3497849996</v>
      </c>
      <c r="H56" s="15">
        <f t="shared" si="1"/>
        <v>2249322.1762000001</v>
      </c>
      <c r="I56" s="61">
        <f t="shared" ref="I56" si="18">E56*10/100+E56</f>
        <v>4168154.9378699996</v>
      </c>
    </row>
    <row r="57" spans="1:9" x14ac:dyDescent="0.25">
      <c r="A57" s="40"/>
      <c r="B57" s="55"/>
      <c r="C57" s="2" t="s">
        <v>3</v>
      </c>
      <c r="D57" s="8">
        <v>715693.41969999997</v>
      </c>
      <c r="E57" s="34"/>
      <c r="F57" s="13">
        <f t="shared" si="0"/>
        <v>751478.09068499994</v>
      </c>
      <c r="G57" s="65"/>
      <c r="H57" s="13">
        <f t="shared" si="1"/>
        <v>787262.76166999992</v>
      </c>
      <c r="I57" s="62"/>
    </row>
    <row r="58" spans="1:9" x14ac:dyDescent="0.25">
      <c r="A58" s="40"/>
      <c r="B58" s="55"/>
      <c r="C58" s="2" t="s">
        <v>4</v>
      </c>
      <c r="D58" s="8">
        <v>0</v>
      </c>
      <c r="E58" s="34"/>
      <c r="F58" s="13">
        <f t="shared" si="0"/>
        <v>0</v>
      </c>
      <c r="G58" s="65"/>
      <c r="H58" s="13">
        <f t="shared" si="1"/>
        <v>0</v>
      </c>
      <c r="I58" s="62"/>
    </row>
    <row r="59" spans="1:9" x14ac:dyDescent="0.25">
      <c r="A59" s="40"/>
      <c r="B59" s="55"/>
      <c r="C59" s="2" t="s">
        <v>5</v>
      </c>
      <c r="D59" s="8">
        <v>34000</v>
      </c>
      <c r="E59" s="34"/>
      <c r="F59" s="13">
        <f t="shared" si="0"/>
        <v>35700</v>
      </c>
      <c r="G59" s="65"/>
      <c r="H59" s="13">
        <f t="shared" si="1"/>
        <v>37400</v>
      </c>
      <c r="I59" s="62"/>
    </row>
    <row r="60" spans="1:9" ht="15.75" thickBot="1" x14ac:dyDescent="0.3">
      <c r="A60" s="40"/>
      <c r="B60" s="57"/>
      <c r="C60" s="10" t="s">
        <v>6</v>
      </c>
      <c r="D60" s="11">
        <v>382700</v>
      </c>
      <c r="E60" s="34"/>
      <c r="F60" s="14">
        <f t="shared" si="0"/>
        <v>401835</v>
      </c>
      <c r="G60" s="65"/>
      <c r="H60" s="14">
        <f t="shared" si="1"/>
        <v>420970</v>
      </c>
      <c r="I60" s="62"/>
    </row>
    <row r="61" spans="1:9" ht="15.75" thickBot="1" x14ac:dyDescent="0.3">
      <c r="A61" s="58" t="s">
        <v>18</v>
      </c>
      <c r="B61" s="59"/>
      <c r="C61" s="59"/>
      <c r="D61" s="59"/>
      <c r="E61" s="59"/>
      <c r="F61" s="59"/>
      <c r="G61" s="59"/>
      <c r="H61" s="59"/>
      <c r="I61" s="60"/>
    </row>
    <row r="62" spans="1:9" x14ac:dyDescent="0.25">
      <c r="A62" s="39" t="s">
        <v>19</v>
      </c>
      <c r="B62" s="54">
        <v>12</v>
      </c>
      <c r="C62" s="3" t="s">
        <v>2</v>
      </c>
      <c r="D62" s="7">
        <v>2730983.2239999999</v>
      </c>
      <c r="E62" s="33">
        <f>D62+D63+814000+D65</f>
        <v>4810422.2239999995</v>
      </c>
      <c r="F62" s="15">
        <f t="shared" si="0"/>
        <v>2867532.3851999999</v>
      </c>
      <c r="G62" s="64">
        <f>E62*5/100+E62</f>
        <v>5050943.3351999996</v>
      </c>
      <c r="H62" s="15">
        <f t="shared" si="1"/>
        <v>3004081.5463999999</v>
      </c>
      <c r="I62" s="61">
        <f>E62*10/100+E62</f>
        <v>5291464.4463999998</v>
      </c>
    </row>
    <row r="63" spans="1:9" x14ac:dyDescent="0.25">
      <c r="A63" s="40"/>
      <c r="B63" s="55"/>
      <c r="C63" s="2" t="s">
        <v>4</v>
      </c>
      <c r="D63" s="8">
        <v>809877</v>
      </c>
      <c r="E63" s="34"/>
      <c r="F63" s="13">
        <f t="shared" si="0"/>
        <v>850370.85</v>
      </c>
      <c r="G63" s="65"/>
      <c r="H63" s="13">
        <f t="shared" si="1"/>
        <v>890864.7</v>
      </c>
      <c r="I63" s="62"/>
    </row>
    <row r="64" spans="1:9" x14ac:dyDescent="0.25">
      <c r="A64" s="40"/>
      <c r="B64" s="55"/>
      <c r="C64" s="2" t="s">
        <v>5</v>
      </c>
      <c r="D64" s="8">
        <v>37000</v>
      </c>
      <c r="E64" s="34"/>
      <c r="F64" s="13">
        <f t="shared" si="0"/>
        <v>38850</v>
      </c>
      <c r="G64" s="65"/>
      <c r="H64" s="13">
        <f t="shared" si="1"/>
        <v>40700</v>
      </c>
      <c r="I64" s="62"/>
    </row>
    <row r="65" spans="1:9" ht="15.75" thickBot="1" x14ac:dyDescent="0.3">
      <c r="A65" s="41"/>
      <c r="B65" s="56"/>
      <c r="C65" s="4" t="s">
        <v>20</v>
      </c>
      <c r="D65" s="9">
        <v>455562</v>
      </c>
      <c r="E65" s="35"/>
      <c r="F65" s="16">
        <f t="shared" si="0"/>
        <v>478340.1</v>
      </c>
      <c r="G65" s="66"/>
      <c r="H65" s="16">
        <f t="shared" si="1"/>
        <v>501118.2</v>
      </c>
      <c r="I65" s="63"/>
    </row>
    <row r="66" spans="1:9" x14ac:dyDescent="0.25">
      <c r="A66" s="39" t="s">
        <v>21</v>
      </c>
      <c r="B66" s="54">
        <v>10</v>
      </c>
      <c r="C66" s="3" t="s">
        <v>2</v>
      </c>
      <c r="D66" s="7">
        <v>2363185.648</v>
      </c>
      <c r="E66" s="33">
        <f>D66+D67+814000+D69</f>
        <v>4132524.648</v>
      </c>
      <c r="F66" s="15">
        <f t="shared" si="0"/>
        <v>2481344.9304</v>
      </c>
      <c r="G66" s="64">
        <f t="shared" ref="G66" si="19">E66*5/100+E66</f>
        <v>4339150.8804000001</v>
      </c>
      <c r="H66" s="15">
        <f t="shared" si="1"/>
        <v>2599504.2127999999</v>
      </c>
      <c r="I66" s="61">
        <f t="shared" ref="I66" si="20">E66*10/100+E66</f>
        <v>4545777.1128000002</v>
      </c>
    </row>
    <row r="67" spans="1:9" x14ac:dyDescent="0.25">
      <c r="A67" s="40"/>
      <c r="B67" s="55"/>
      <c r="C67" s="2" t="s">
        <v>4</v>
      </c>
      <c r="D67" s="8">
        <v>499777</v>
      </c>
      <c r="E67" s="34"/>
      <c r="F67" s="13">
        <f t="shared" si="0"/>
        <v>524765.85</v>
      </c>
      <c r="G67" s="65"/>
      <c r="H67" s="13">
        <f t="shared" si="1"/>
        <v>549754.69999999995</v>
      </c>
      <c r="I67" s="62"/>
    </row>
    <row r="68" spans="1:9" x14ac:dyDescent="0.25">
      <c r="A68" s="40"/>
      <c r="B68" s="55"/>
      <c r="C68" s="2" t="s">
        <v>5</v>
      </c>
      <c r="D68" s="8">
        <v>37000</v>
      </c>
      <c r="E68" s="34"/>
      <c r="F68" s="13">
        <f t="shared" si="0"/>
        <v>38850</v>
      </c>
      <c r="G68" s="65"/>
      <c r="H68" s="13">
        <f t="shared" si="1"/>
        <v>40700</v>
      </c>
      <c r="I68" s="62"/>
    </row>
    <row r="69" spans="1:9" ht="15.75" thickBot="1" x14ac:dyDescent="0.3">
      <c r="A69" s="41"/>
      <c r="B69" s="56"/>
      <c r="C69" s="4" t="s">
        <v>20</v>
      </c>
      <c r="D69" s="9">
        <v>455562</v>
      </c>
      <c r="E69" s="35"/>
      <c r="F69" s="16">
        <f t="shared" si="0"/>
        <v>478340.1</v>
      </c>
      <c r="G69" s="66"/>
      <c r="H69" s="16">
        <f t="shared" si="1"/>
        <v>501118.2</v>
      </c>
      <c r="I69" s="63"/>
    </row>
    <row r="70" spans="1:9" x14ac:dyDescent="0.25">
      <c r="A70" s="39" t="s">
        <v>21</v>
      </c>
      <c r="B70" s="54">
        <v>9</v>
      </c>
      <c r="C70" s="3" t="s">
        <v>2</v>
      </c>
      <c r="D70" s="7">
        <v>2198255.7439999999</v>
      </c>
      <c r="E70" s="33">
        <f>D70+D71+748000+D73</f>
        <v>3842964.7439999999</v>
      </c>
      <c r="F70" s="15">
        <f t="shared" ref="F70:F98" si="21">D70*5/100+D70</f>
        <v>2308168.5312000001</v>
      </c>
      <c r="G70" s="64">
        <f t="shared" ref="G70" si="22">E70*5/100+E70</f>
        <v>4035112.9811999998</v>
      </c>
      <c r="H70" s="15">
        <f t="shared" ref="H70:H98" si="23">D70*10/100+D70</f>
        <v>2418081.3183999998</v>
      </c>
      <c r="I70" s="61">
        <f t="shared" ref="I70" si="24">E70*10/100+E70</f>
        <v>4227261.2183999997</v>
      </c>
    </row>
    <row r="71" spans="1:9" x14ac:dyDescent="0.25">
      <c r="A71" s="40"/>
      <c r="B71" s="55"/>
      <c r="C71" s="2" t="s">
        <v>4</v>
      </c>
      <c r="D71" s="8">
        <v>499777</v>
      </c>
      <c r="E71" s="34"/>
      <c r="F71" s="13">
        <f t="shared" si="21"/>
        <v>524765.85</v>
      </c>
      <c r="G71" s="65"/>
      <c r="H71" s="13">
        <f t="shared" si="23"/>
        <v>549754.69999999995</v>
      </c>
      <c r="I71" s="62"/>
    </row>
    <row r="72" spans="1:9" x14ac:dyDescent="0.25">
      <c r="A72" s="40"/>
      <c r="B72" s="55"/>
      <c r="C72" s="2" t="s">
        <v>5</v>
      </c>
      <c r="D72" s="8">
        <v>34000</v>
      </c>
      <c r="E72" s="34"/>
      <c r="F72" s="13">
        <f t="shared" si="21"/>
        <v>35700</v>
      </c>
      <c r="G72" s="65"/>
      <c r="H72" s="13">
        <f t="shared" si="23"/>
        <v>37400</v>
      </c>
      <c r="I72" s="62"/>
    </row>
    <row r="73" spans="1:9" ht="15.75" thickBot="1" x14ac:dyDescent="0.3">
      <c r="A73" s="41"/>
      <c r="B73" s="56"/>
      <c r="C73" s="4" t="s">
        <v>20</v>
      </c>
      <c r="D73" s="9">
        <v>396932</v>
      </c>
      <c r="E73" s="35"/>
      <c r="F73" s="16">
        <f t="shared" si="21"/>
        <v>416778.6</v>
      </c>
      <c r="G73" s="66"/>
      <c r="H73" s="16">
        <f t="shared" si="23"/>
        <v>436625.2</v>
      </c>
      <c r="I73" s="63"/>
    </row>
    <row r="74" spans="1:9" x14ac:dyDescent="0.25">
      <c r="A74" s="39" t="s">
        <v>12</v>
      </c>
      <c r="B74" s="54">
        <v>8</v>
      </c>
      <c r="C74" s="3" t="s">
        <v>2</v>
      </c>
      <c r="D74" s="7">
        <v>2044838.3419999999</v>
      </c>
      <c r="E74" s="33">
        <f>D74+D75+748000+D77</f>
        <v>3625315.3420000002</v>
      </c>
      <c r="F74" s="15">
        <f t="shared" si="21"/>
        <v>2147080.2590999999</v>
      </c>
      <c r="G74" s="64">
        <f t="shared" ref="G74" si="25">E74*5/100+E74</f>
        <v>3806581.1091</v>
      </c>
      <c r="H74" s="15">
        <f t="shared" si="23"/>
        <v>2249322.1762000001</v>
      </c>
      <c r="I74" s="61">
        <f t="shared" ref="I74" si="26">E74*10/100+E74</f>
        <v>3987846.8762000003</v>
      </c>
    </row>
    <row r="75" spans="1:9" x14ac:dyDescent="0.25">
      <c r="A75" s="40"/>
      <c r="B75" s="55"/>
      <c r="C75" s="2" t="s">
        <v>4</v>
      </c>
      <c r="D75" s="8">
        <v>449777</v>
      </c>
      <c r="E75" s="34"/>
      <c r="F75" s="13">
        <f t="shared" si="21"/>
        <v>472265.85</v>
      </c>
      <c r="G75" s="65"/>
      <c r="H75" s="13">
        <f t="shared" si="23"/>
        <v>494754.7</v>
      </c>
      <c r="I75" s="62"/>
    </row>
    <row r="76" spans="1:9" x14ac:dyDescent="0.25">
      <c r="A76" s="40"/>
      <c r="B76" s="55"/>
      <c r="C76" s="2" t="s">
        <v>5</v>
      </c>
      <c r="D76" s="8">
        <v>34000</v>
      </c>
      <c r="E76" s="34"/>
      <c r="F76" s="13">
        <f t="shared" si="21"/>
        <v>35700</v>
      </c>
      <c r="G76" s="65"/>
      <c r="H76" s="13">
        <f t="shared" si="23"/>
        <v>37400</v>
      </c>
      <c r="I76" s="62"/>
    </row>
    <row r="77" spans="1:9" ht="15.75" thickBot="1" x14ac:dyDescent="0.3">
      <c r="A77" s="41"/>
      <c r="B77" s="56"/>
      <c r="C77" s="4" t="s">
        <v>20</v>
      </c>
      <c r="D77" s="9">
        <v>382700</v>
      </c>
      <c r="E77" s="35"/>
      <c r="F77" s="16">
        <f t="shared" si="21"/>
        <v>401835</v>
      </c>
      <c r="G77" s="66"/>
      <c r="H77" s="16">
        <f t="shared" si="23"/>
        <v>420970</v>
      </c>
      <c r="I77" s="63"/>
    </row>
    <row r="78" spans="1:9" x14ac:dyDescent="0.25">
      <c r="A78" s="39" t="s">
        <v>22</v>
      </c>
      <c r="B78" s="54">
        <v>7</v>
      </c>
      <c r="C78" s="3" t="s">
        <v>2</v>
      </c>
      <c r="D78" s="7">
        <v>1902172.03</v>
      </c>
      <c r="E78" s="33">
        <f>D78+D79+704000+D81</f>
        <v>3377633.0300000003</v>
      </c>
      <c r="F78" s="15">
        <f t="shared" si="21"/>
        <v>1997280.6315000001</v>
      </c>
      <c r="G78" s="64">
        <f t="shared" ref="G78" si="27">E78*5/100+E78</f>
        <v>3546514.6815000004</v>
      </c>
      <c r="H78" s="15">
        <f t="shared" si="23"/>
        <v>2092389.233</v>
      </c>
      <c r="I78" s="61">
        <f t="shared" ref="I78" si="28">E78*10/100+E78</f>
        <v>3715396.3330000006</v>
      </c>
    </row>
    <row r="79" spans="1:9" x14ac:dyDescent="0.25">
      <c r="A79" s="40"/>
      <c r="B79" s="55"/>
      <c r="C79" s="2" t="s">
        <v>4</v>
      </c>
      <c r="D79" s="8">
        <v>449777</v>
      </c>
      <c r="E79" s="34"/>
      <c r="F79" s="13">
        <f t="shared" si="21"/>
        <v>472265.85</v>
      </c>
      <c r="G79" s="65"/>
      <c r="H79" s="13">
        <f t="shared" si="23"/>
        <v>494754.7</v>
      </c>
      <c r="I79" s="62"/>
    </row>
    <row r="80" spans="1:9" x14ac:dyDescent="0.25">
      <c r="A80" s="40"/>
      <c r="B80" s="55"/>
      <c r="C80" s="2" t="s">
        <v>5</v>
      </c>
      <c r="D80" s="8">
        <v>32000</v>
      </c>
      <c r="E80" s="34"/>
      <c r="F80" s="13">
        <f t="shared" si="21"/>
        <v>33600</v>
      </c>
      <c r="G80" s="65"/>
      <c r="H80" s="13">
        <f t="shared" si="23"/>
        <v>35200</v>
      </c>
      <c r="I80" s="62"/>
    </row>
    <row r="81" spans="1:9" ht="15.75" thickBot="1" x14ac:dyDescent="0.3">
      <c r="A81" s="41"/>
      <c r="B81" s="56"/>
      <c r="C81" s="4" t="s">
        <v>20</v>
      </c>
      <c r="D81" s="9">
        <v>321684</v>
      </c>
      <c r="E81" s="35"/>
      <c r="F81" s="16">
        <f t="shared" si="21"/>
        <v>337768.2</v>
      </c>
      <c r="G81" s="66"/>
      <c r="H81" s="16">
        <f t="shared" si="23"/>
        <v>353852.4</v>
      </c>
      <c r="I81" s="63"/>
    </row>
    <row r="82" spans="1:9" ht="15.75" thickBot="1" x14ac:dyDescent="0.3">
      <c r="A82" s="58" t="s">
        <v>23</v>
      </c>
      <c r="B82" s="59"/>
      <c r="C82" s="59"/>
      <c r="D82" s="59"/>
      <c r="E82" s="59"/>
      <c r="F82" s="59"/>
      <c r="G82" s="59"/>
      <c r="H82" s="59"/>
      <c r="I82" s="60"/>
    </row>
    <row r="83" spans="1:9" x14ac:dyDescent="0.25">
      <c r="A83" s="39" t="s">
        <v>24</v>
      </c>
      <c r="B83" s="54">
        <v>12</v>
      </c>
      <c r="C83" s="3" t="s">
        <v>2</v>
      </c>
      <c r="D83" s="7">
        <v>2730983.2239999999</v>
      </c>
      <c r="E83" s="33">
        <f>D83+D84+D85+814000+D87</f>
        <v>5465858.1977599999</v>
      </c>
      <c r="F83" s="15">
        <f t="shared" si="21"/>
        <v>2867532.3851999999</v>
      </c>
      <c r="G83" s="64">
        <f>E83*5/100+E83</f>
        <v>5739151.1076480001</v>
      </c>
      <c r="H83" s="15">
        <f t="shared" si="23"/>
        <v>3004081.5463999999</v>
      </c>
      <c r="I83" s="61">
        <f>E83*10/100+E83</f>
        <v>6012444.0175359994</v>
      </c>
    </row>
    <row r="84" spans="1:9" ht="15" customHeight="1" x14ac:dyDescent="0.25">
      <c r="A84" s="40"/>
      <c r="B84" s="55"/>
      <c r="C84" s="2" t="s">
        <v>3</v>
      </c>
      <c r="D84" s="8">
        <v>655435.97376000008</v>
      </c>
      <c r="E84" s="34"/>
      <c r="F84" s="13">
        <f t="shared" si="21"/>
        <v>688207.77244800003</v>
      </c>
      <c r="G84" s="65"/>
      <c r="H84" s="13">
        <f t="shared" si="23"/>
        <v>720979.5711360001</v>
      </c>
      <c r="I84" s="62"/>
    </row>
    <row r="85" spans="1:9" x14ac:dyDescent="0.25">
      <c r="A85" s="40"/>
      <c r="B85" s="55"/>
      <c r="C85" s="2" t="s">
        <v>4</v>
      </c>
      <c r="D85" s="8">
        <v>809877</v>
      </c>
      <c r="E85" s="34"/>
      <c r="F85" s="13">
        <f t="shared" si="21"/>
        <v>850370.85</v>
      </c>
      <c r="G85" s="65"/>
      <c r="H85" s="13">
        <f t="shared" si="23"/>
        <v>890864.7</v>
      </c>
      <c r="I85" s="62"/>
    </row>
    <row r="86" spans="1:9" x14ac:dyDescent="0.25">
      <c r="A86" s="40"/>
      <c r="B86" s="55"/>
      <c r="C86" s="2" t="s">
        <v>5</v>
      </c>
      <c r="D86" s="8">
        <v>37000</v>
      </c>
      <c r="E86" s="34"/>
      <c r="F86" s="13">
        <f t="shared" si="21"/>
        <v>38850</v>
      </c>
      <c r="G86" s="65"/>
      <c r="H86" s="13">
        <f t="shared" si="23"/>
        <v>40700</v>
      </c>
      <c r="I86" s="62"/>
    </row>
    <row r="87" spans="1:9" ht="15.75" thickBot="1" x14ac:dyDescent="0.3">
      <c r="A87" s="41"/>
      <c r="B87" s="56"/>
      <c r="C87" s="4" t="s">
        <v>6</v>
      </c>
      <c r="D87" s="9">
        <v>455562</v>
      </c>
      <c r="E87" s="35"/>
      <c r="F87" s="16">
        <f t="shared" si="21"/>
        <v>478340.1</v>
      </c>
      <c r="G87" s="66"/>
      <c r="H87" s="16">
        <f t="shared" si="23"/>
        <v>501118.2</v>
      </c>
      <c r="I87" s="63"/>
    </row>
    <row r="88" spans="1:9" ht="15.75" thickBot="1" x14ac:dyDescent="0.3">
      <c r="A88" s="58" t="s">
        <v>25</v>
      </c>
      <c r="B88" s="59"/>
      <c r="C88" s="59"/>
      <c r="D88" s="59"/>
      <c r="E88" s="59"/>
      <c r="F88" s="59"/>
      <c r="G88" s="59"/>
      <c r="H88" s="59"/>
      <c r="I88" s="60"/>
    </row>
    <row r="89" spans="1:9" x14ac:dyDescent="0.25">
      <c r="A89" s="39" t="s">
        <v>26</v>
      </c>
      <c r="B89" s="54">
        <v>9</v>
      </c>
      <c r="C89" s="3" t="s">
        <v>2</v>
      </c>
      <c r="D89" s="7">
        <v>2198255.7439999999</v>
      </c>
      <c r="E89" s="33">
        <f>D89+D90+D91+748000+D93</f>
        <v>4144905.12256</v>
      </c>
      <c r="F89" s="15">
        <f t="shared" si="21"/>
        <v>2308168.5312000001</v>
      </c>
      <c r="G89" s="64">
        <f>E89*5/100+E89</f>
        <v>4352150.3786880001</v>
      </c>
      <c r="H89" s="15">
        <f t="shared" si="23"/>
        <v>2418081.3183999998</v>
      </c>
      <c r="I89" s="61">
        <f>E89*10/100+E89</f>
        <v>4559395.6348160002</v>
      </c>
    </row>
    <row r="90" spans="1:9" x14ac:dyDescent="0.25">
      <c r="A90" s="40"/>
      <c r="B90" s="55"/>
      <c r="C90" s="2" t="s">
        <v>3</v>
      </c>
      <c r="D90" s="8">
        <v>527581.37855999998</v>
      </c>
      <c r="E90" s="34"/>
      <c r="F90" s="13">
        <f t="shared" si="21"/>
        <v>553960.44748800003</v>
      </c>
      <c r="G90" s="65"/>
      <c r="H90" s="13">
        <f t="shared" si="23"/>
        <v>580339.51641599997</v>
      </c>
      <c r="I90" s="62"/>
    </row>
    <row r="91" spans="1:9" x14ac:dyDescent="0.25">
      <c r="A91" s="40"/>
      <c r="B91" s="55"/>
      <c r="C91" s="2" t="s">
        <v>4</v>
      </c>
      <c r="D91" s="8">
        <v>274136</v>
      </c>
      <c r="E91" s="34"/>
      <c r="F91" s="13">
        <f t="shared" si="21"/>
        <v>287842.8</v>
      </c>
      <c r="G91" s="65"/>
      <c r="H91" s="13">
        <f t="shared" si="23"/>
        <v>301549.59999999998</v>
      </c>
      <c r="I91" s="62"/>
    </row>
    <row r="92" spans="1:9" x14ac:dyDescent="0.25">
      <c r="A92" s="40"/>
      <c r="B92" s="55"/>
      <c r="C92" s="2" t="s">
        <v>5</v>
      </c>
      <c r="D92" s="8">
        <v>34000</v>
      </c>
      <c r="E92" s="34"/>
      <c r="F92" s="13">
        <f t="shared" si="21"/>
        <v>35700</v>
      </c>
      <c r="G92" s="65"/>
      <c r="H92" s="13">
        <f t="shared" si="23"/>
        <v>37400</v>
      </c>
      <c r="I92" s="62"/>
    </row>
    <row r="93" spans="1:9" ht="15.75" thickBot="1" x14ac:dyDescent="0.3">
      <c r="A93" s="41"/>
      <c r="B93" s="56"/>
      <c r="C93" s="4" t="s">
        <v>6</v>
      </c>
      <c r="D93" s="9">
        <v>396932</v>
      </c>
      <c r="E93" s="35"/>
      <c r="F93" s="16">
        <f t="shared" si="21"/>
        <v>416778.6</v>
      </c>
      <c r="G93" s="66"/>
      <c r="H93" s="16">
        <f t="shared" si="23"/>
        <v>436625.2</v>
      </c>
      <c r="I93" s="63"/>
    </row>
    <row r="94" spans="1:9" x14ac:dyDescent="0.25">
      <c r="A94" s="28" t="s">
        <v>27</v>
      </c>
      <c r="B94" s="54">
        <v>8</v>
      </c>
      <c r="C94" s="3" t="s">
        <v>2</v>
      </c>
      <c r="D94" s="7">
        <v>2044838.3419999999</v>
      </c>
      <c r="E94" s="33">
        <f>D94+D95+D96+748000+D98</f>
        <v>3940435.5440799999</v>
      </c>
      <c r="F94" s="15">
        <f t="shared" si="21"/>
        <v>2147080.2590999999</v>
      </c>
      <c r="G94" s="64">
        <f>E94*5/100+E94</f>
        <v>4137457.3212839998</v>
      </c>
      <c r="H94" s="15">
        <f t="shared" si="23"/>
        <v>2249322.1762000001</v>
      </c>
      <c r="I94" s="61">
        <f>E94*10/100+E94</f>
        <v>4334479.0984880002</v>
      </c>
    </row>
    <row r="95" spans="1:9" x14ac:dyDescent="0.25">
      <c r="A95" s="29"/>
      <c r="B95" s="55"/>
      <c r="C95" s="2" t="s">
        <v>3</v>
      </c>
      <c r="D95" s="8">
        <v>490761.20208000008</v>
      </c>
      <c r="E95" s="34"/>
      <c r="F95" s="13">
        <f t="shared" si="21"/>
        <v>515299.26218400011</v>
      </c>
      <c r="G95" s="65"/>
      <c r="H95" s="13">
        <f t="shared" si="23"/>
        <v>539837.32228800002</v>
      </c>
      <c r="I95" s="62"/>
    </row>
    <row r="96" spans="1:9" x14ac:dyDescent="0.25">
      <c r="A96" s="29"/>
      <c r="B96" s="55"/>
      <c r="C96" s="2" t="s">
        <v>4</v>
      </c>
      <c r="D96" s="8">
        <v>274136</v>
      </c>
      <c r="E96" s="34"/>
      <c r="F96" s="13">
        <f t="shared" si="21"/>
        <v>287842.8</v>
      </c>
      <c r="G96" s="65"/>
      <c r="H96" s="13">
        <f t="shared" si="23"/>
        <v>301549.59999999998</v>
      </c>
      <c r="I96" s="62"/>
    </row>
    <row r="97" spans="1:9" x14ac:dyDescent="0.25">
      <c r="A97" s="29"/>
      <c r="B97" s="55"/>
      <c r="C97" s="2" t="s">
        <v>5</v>
      </c>
      <c r="D97" s="8">
        <v>34000</v>
      </c>
      <c r="E97" s="34"/>
      <c r="F97" s="13">
        <f t="shared" si="21"/>
        <v>35700</v>
      </c>
      <c r="G97" s="65"/>
      <c r="H97" s="13">
        <f t="shared" si="23"/>
        <v>37400</v>
      </c>
      <c r="I97" s="62"/>
    </row>
    <row r="98" spans="1:9" ht="15.75" thickBot="1" x14ac:dyDescent="0.3">
      <c r="A98" s="30"/>
      <c r="B98" s="56"/>
      <c r="C98" s="4" t="s">
        <v>6</v>
      </c>
      <c r="D98" s="9">
        <v>382700</v>
      </c>
      <c r="E98" s="35"/>
      <c r="F98" s="16">
        <f t="shared" si="21"/>
        <v>401835</v>
      </c>
      <c r="G98" s="66"/>
      <c r="H98" s="16">
        <f t="shared" si="23"/>
        <v>420970</v>
      </c>
      <c r="I98" s="63"/>
    </row>
    <row r="99" spans="1:9" ht="15.75" thickBot="1" x14ac:dyDescent="0.3">
      <c r="A99" s="36"/>
      <c r="B99" s="36"/>
      <c r="C99" s="36"/>
      <c r="D99" s="36"/>
    </row>
    <row r="100" spans="1:9" ht="15.75" thickBot="1" x14ac:dyDescent="0.3">
      <c r="B100" s="50" t="s">
        <v>34</v>
      </c>
      <c r="C100" s="51"/>
      <c r="D100" s="20">
        <v>23040</v>
      </c>
      <c r="E100" s="12"/>
      <c r="F100" s="24">
        <f>D100*5/100+D100</f>
        <v>24192</v>
      </c>
      <c r="G100" s="12"/>
      <c r="H100" s="24">
        <f>D100*10/100+D100</f>
        <v>25344</v>
      </c>
      <c r="I100" s="25"/>
    </row>
    <row r="101" spans="1:9" ht="15.75" thickBot="1" x14ac:dyDescent="0.3"/>
    <row r="102" spans="1:9" ht="15.75" thickBot="1" x14ac:dyDescent="0.3">
      <c r="B102" s="52" t="s">
        <v>28</v>
      </c>
      <c r="C102" s="53"/>
      <c r="D102" s="17">
        <v>174428</v>
      </c>
      <c r="E102" s="3"/>
      <c r="F102" s="26">
        <f>D102*5/100+D102</f>
        <v>183149.4</v>
      </c>
      <c r="G102" s="3"/>
      <c r="H102" s="26">
        <f>D102*10/100+D102</f>
        <v>191870.8</v>
      </c>
      <c r="I102" s="21"/>
    </row>
    <row r="103" spans="1:9" ht="15.75" thickBot="1" x14ac:dyDescent="0.3">
      <c r="B103" s="37" t="s">
        <v>29</v>
      </c>
      <c r="C103" s="38"/>
      <c r="D103" s="18">
        <v>109018</v>
      </c>
      <c r="E103" s="2"/>
      <c r="F103" s="26">
        <f t="shared" ref="F103:F107" si="29">D103*5/100+D103</f>
        <v>114468.9</v>
      </c>
      <c r="G103" s="2"/>
      <c r="H103" s="26">
        <f t="shared" ref="H103:H107" si="30">D103*10/100+D103</f>
        <v>119919.8</v>
      </c>
      <c r="I103" s="22"/>
    </row>
    <row r="104" spans="1:9" ht="15" customHeight="1" thickBot="1" x14ac:dyDescent="0.3">
      <c r="B104" s="48" t="s">
        <v>30</v>
      </c>
      <c r="C104" s="49"/>
      <c r="D104" s="18">
        <v>442942</v>
      </c>
      <c r="E104" s="2"/>
      <c r="F104" s="26">
        <f t="shared" si="29"/>
        <v>465089.1</v>
      </c>
      <c r="G104" s="2"/>
      <c r="H104" s="26">
        <f t="shared" si="30"/>
        <v>487236.2</v>
      </c>
      <c r="I104" s="22"/>
    </row>
    <row r="105" spans="1:9" ht="15.75" thickBot="1" x14ac:dyDescent="0.3">
      <c r="B105" s="37" t="s">
        <v>31</v>
      </c>
      <c r="C105" s="38"/>
      <c r="D105" s="18">
        <v>94000</v>
      </c>
      <c r="E105" s="2"/>
      <c r="F105" s="26">
        <v>103400</v>
      </c>
      <c r="G105" s="2"/>
      <c r="H105" s="26">
        <f t="shared" si="30"/>
        <v>103400</v>
      </c>
      <c r="I105" s="22"/>
    </row>
    <row r="106" spans="1:9" ht="15.75" thickBot="1" x14ac:dyDescent="0.3">
      <c r="B106" s="37" t="s">
        <v>32</v>
      </c>
      <c r="C106" s="38"/>
      <c r="D106" s="18">
        <v>250614</v>
      </c>
      <c r="E106" s="2"/>
      <c r="F106" s="26">
        <f t="shared" si="29"/>
        <v>263144.7</v>
      </c>
      <c r="G106" s="2"/>
      <c r="H106" s="26">
        <f t="shared" si="30"/>
        <v>275675.40000000002</v>
      </c>
      <c r="I106" s="22"/>
    </row>
    <row r="107" spans="1:9" x14ac:dyDescent="0.25">
      <c r="B107" s="37" t="s">
        <v>33</v>
      </c>
      <c r="C107" s="38"/>
      <c r="D107" s="18">
        <v>167076</v>
      </c>
      <c r="E107" s="2"/>
      <c r="F107" s="26">
        <f t="shared" si="29"/>
        <v>175429.8</v>
      </c>
      <c r="G107" s="2"/>
      <c r="H107" s="26">
        <f t="shared" si="30"/>
        <v>183783.6</v>
      </c>
      <c r="I107" s="22"/>
    </row>
    <row r="108" spans="1:9" ht="15.75" thickBot="1" x14ac:dyDescent="0.3">
      <c r="B108" s="31" t="s">
        <v>35</v>
      </c>
      <c r="C108" s="32"/>
      <c r="D108" s="19">
        <v>1000000</v>
      </c>
      <c r="E108" s="4"/>
      <c r="F108" s="27">
        <f>D108*10/100</f>
        <v>100000</v>
      </c>
      <c r="G108" s="4"/>
      <c r="H108" s="4"/>
      <c r="I108" s="23"/>
    </row>
  </sheetData>
  <mergeCells count="116">
    <mergeCell ref="E89:E93"/>
    <mergeCell ref="E83:E87"/>
    <mergeCell ref="B70:B73"/>
    <mergeCell ref="A89:A93"/>
    <mergeCell ref="I51:I55"/>
    <mergeCell ref="I46:I50"/>
    <mergeCell ref="I41:I45"/>
    <mergeCell ref="I36:I40"/>
    <mergeCell ref="I94:I98"/>
    <mergeCell ref="I89:I93"/>
    <mergeCell ref="G94:G98"/>
    <mergeCell ref="G89:G93"/>
    <mergeCell ref="A88:I88"/>
    <mergeCell ref="G70:G73"/>
    <mergeCell ref="G66:G69"/>
    <mergeCell ref="G62:G65"/>
    <mergeCell ref="I83:I87"/>
    <mergeCell ref="G83:G87"/>
    <mergeCell ref="A82:I82"/>
    <mergeCell ref="A74:A77"/>
    <mergeCell ref="A78:A81"/>
    <mergeCell ref="A83:A87"/>
    <mergeCell ref="A62:A65"/>
    <mergeCell ref="A66:A69"/>
    <mergeCell ref="A70:A73"/>
    <mergeCell ref="G74:G77"/>
    <mergeCell ref="E62:E65"/>
    <mergeCell ref="E94:E98"/>
    <mergeCell ref="H1:H4"/>
    <mergeCell ref="F1:F4"/>
    <mergeCell ref="I1:I4"/>
    <mergeCell ref="I30:I34"/>
    <mergeCell ref="I25:I29"/>
    <mergeCell ref="I20:I24"/>
    <mergeCell ref="I15:I19"/>
    <mergeCell ref="I10:I14"/>
    <mergeCell ref="I5:I9"/>
    <mergeCell ref="G1:G4"/>
    <mergeCell ref="G30:G34"/>
    <mergeCell ref="G25:G29"/>
    <mergeCell ref="G20:G24"/>
    <mergeCell ref="G15:G19"/>
    <mergeCell ref="G10:G14"/>
    <mergeCell ref="G5:G9"/>
    <mergeCell ref="I74:I77"/>
    <mergeCell ref="I70:I73"/>
    <mergeCell ref="I66:I69"/>
    <mergeCell ref="I62:I65"/>
    <mergeCell ref="G78:G81"/>
    <mergeCell ref="A41:A45"/>
    <mergeCell ref="B41:B45"/>
    <mergeCell ref="A35:I35"/>
    <mergeCell ref="A15:A19"/>
    <mergeCell ref="B15:B19"/>
    <mergeCell ref="A20:A24"/>
    <mergeCell ref="B20:B24"/>
    <mergeCell ref="A25:A29"/>
    <mergeCell ref="B25:B29"/>
    <mergeCell ref="A30:A34"/>
    <mergeCell ref="B30:B34"/>
    <mergeCell ref="A36:A40"/>
    <mergeCell ref="B36:B40"/>
    <mergeCell ref="G56:G60"/>
    <mergeCell ref="G51:G55"/>
    <mergeCell ref="G46:G50"/>
    <mergeCell ref="G41:G45"/>
    <mergeCell ref="G36:G40"/>
    <mergeCell ref="I56:I60"/>
    <mergeCell ref="E51:E55"/>
    <mergeCell ref="E46:E50"/>
    <mergeCell ref="E41:E45"/>
    <mergeCell ref="E36:E40"/>
    <mergeCell ref="A51:A55"/>
    <mergeCell ref="A56:A60"/>
    <mergeCell ref="A46:A50"/>
    <mergeCell ref="E1:E4"/>
    <mergeCell ref="E30:E34"/>
    <mergeCell ref="E25:E29"/>
    <mergeCell ref="E20:E24"/>
    <mergeCell ref="E15:E19"/>
    <mergeCell ref="E10:E14"/>
    <mergeCell ref="E5:E9"/>
    <mergeCell ref="D1:D4"/>
    <mergeCell ref="B51:B55"/>
    <mergeCell ref="B56:B60"/>
    <mergeCell ref="B46:B50"/>
    <mergeCell ref="A1:C3"/>
    <mergeCell ref="A4:C4"/>
    <mergeCell ref="A5:A9"/>
    <mergeCell ref="B5:B9"/>
    <mergeCell ref="A10:A14"/>
    <mergeCell ref="B10:B14"/>
    <mergeCell ref="A94:A98"/>
    <mergeCell ref="B108:C108"/>
    <mergeCell ref="E78:E81"/>
    <mergeCell ref="E74:E77"/>
    <mergeCell ref="E70:E73"/>
    <mergeCell ref="E66:E69"/>
    <mergeCell ref="A99:D99"/>
    <mergeCell ref="B107:C107"/>
    <mergeCell ref="E56:E60"/>
    <mergeCell ref="B105:C105"/>
    <mergeCell ref="B106:C106"/>
    <mergeCell ref="B103:C103"/>
    <mergeCell ref="B104:C104"/>
    <mergeCell ref="B100:C100"/>
    <mergeCell ref="B102:C102"/>
    <mergeCell ref="B89:B93"/>
    <mergeCell ref="B94:B98"/>
    <mergeCell ref="B74:B77"/>
    <mergeCell ref="B78:B81"/>
    <mergeCell ref="B83:B87"/>
    <mergeCell ref="B66:B69"/>
    <mergeCell ref="B62:B65"/>
    <mergeCell ref="A61:I61"/>
    <mergeCell ref="I78:I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2026-05-11T13:20:40Z</dcterms:created>
  <dcterms:modified xsi:type="dcterms:W3CDTF">2026-07-17T15:59:47Z</dcterms:modified>
</cp:coreProperties>
</file>