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32BEC1D7-3802-4126-9077-7DB8DC9E9A6D}" xr6:coauthVersionLast="47" xr6:coauthVersionMax="47" xr10:uidLastSave="{00000000-0000-0000-0000-000000000000}"/>
  <bookViews>
    <workbookView xWindow="900" yWindow="0" windowWidth="14610" windowHeight="15585" xr2:uid="{0906E2ED-5FD9-4167-B770-F438665BCD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8" i="1"/>
  <c r="J9" i="1"/>
  <c r="J10" i="1"/>
  <c r="J13" i="1"/>
  <c r="J14" i="1"/>
  <c r="J15" i="1"/>
  <c r="J18" i="1"/>
  <c r="J19" i="1"/>
  <c r="J20" i="1"/>
  <c r="J22" i="1"/>
  <c r="J25" i="1"/>
  <c r="J29" i="1"/>
  <c r="J2" i="1"/>
  <c r="I28" i="1"/>
  <c r="J28" i="1" s="1"/>
  <c r="I27" i="1"/>
  <c r="J27" i="1" s="1"/>
  <c r="I26" i="1"/>
  <c r="J26" i="1" s="1"/>
  <c r="I21" i="1"/>
  <c r="J21" i="1" s="1"/>
  <c r="I20" i="1"/>
  <c r="I19" i="1"/>
  <c r="I14" i="1"/>
  <c r="I9" i="1"/>
  <c r="I4" i="1"/>
  <c r="J4" i="1" s="1"/>
  <c r="I3" i="1"/>
  <c r="J3" i="1" s="1"/>
  <c r="E5" i="1" l="1"/>
  <c r="F5" i="1" s="1"/>
  <c r="G5" i="1" s="1"/>
  <c r="H5" i="1" s="1"/>
  <c r="E6" i="1"/>
  <c r="F6" i="1" s="1"/>
  <c r="G6" i="1" s="1"/>
  <c r="H6" i="1" s="1"/>
  <c r="E7" i="1"/>
  <c r="F7" i="1" s="1"/>
  <c r="G7" i="1" s="1"/>
  <c r="H7" i="1" s="1"/>
  <c r="E8" i="1"/>
  <c r="F8" i="1" s="1"/>
  <c r="G8" i="1" s="1"/>
  <c r="H8" i="1" s="1"/>
  <c r="E10" i="1"/>
  <c r="F10" i="1" s="1"/>
  <c r="G10" i="1" s="1"/>
  <c r="H10" i="1" s="1"/>
  <c r="E17" i="1"/>
  <c r="F17" i="1" s="1"/>
  <c r="G17" i="1" s="1"/>
  <c r="H17" i="1" s="1"/>
  <c r="E18" i="1"/>
  <c r="F18" i="1" s="1"/>
  <c r="G18" i="1" s="1"/>
  <c r="H18" i="1" s="1"/>
  <c r="E22" i="1"/>
  <c r="F22" i="1" s="1"/>
  <c r="G22" i="1" s="1"/>
  <c r="H22" i="1" s="1"/>
  <c r="E29" i="1"/>
  <c r="F29" i="1" s="1"/>
  <c r="G29" i="1" s="1"/>
  <c r="H29" i="1" s="1"/>
  <c r="E30" i="1"/>
  <c r="F30" i="1" s="1"/>
  <c r="G30" i="1" s="1"/>
  <c r="H30" i="1" s="1"/>
  <c r="E31" i="1"/>
  <c r="F31" i="1" s="1"/>
  <c r="G31" i="1" s="1"/>
  <c r="H31" i="1" s="1"/>
  <c r="E2" i="1"/>
  <c r="F2" i="1" s="1"/>
  <c r="G2" i="1" s="1"/>
  <c r="H2" i="1" s="1"/>
  <c r="D3" i="1"/>
  <c r="E3" i="1" s="1"/>
  <c r="F3" i="1" s="1"/>
  <c r="G3" i="1" s="1"/>
  <c r="H3" i="1" s="1"/>
  <c r="D4" i="1"/>
  <c r="E4" i="1" s="1"/>
  <c r="F4" i="1" s="1"/>
  <c r="G4" i="1" s="1"/>
  <c r="H4" i="1" s="1"/>
  <c r="D5" i="1"/>
  <c r="D6" i="1"/>
  <c r="D7" i="1"/>
  <c r="D8" i="1"/>
  <c r="D10" i="1"/>
  <c r="D11" i="1"/>
  <c r="E11" i="1" s="1"/>
  <c r="F11" i="1" s="1"/>
  <c r="G11" i="1" s="1"/>
  <c r="H11" i="1" s="1"/>
  <c r="D12" i="1"/>
  <c r="E12" i="1" s="1"/>
  <c r="F12" i="1" s="1"/>
  <c r="G12" i="1" s="1"/>
  <c r="H12" i="1" s="1"/>
  <c r="D13" i="1"/>
  <c r="E13" i="1" s="1"/>
  <c r="F13" i="1" s="1"/>
  <c r="G13" i="1" s="1"/>
  <c r="H13" i="1" s="1"/>
  <c r="D15" i="1"/>
  <c r="E15" i="1" s="1"/>
  <c r="F15" i="1" s="1"/>
  <c r="G15" i="1" s="1"/>
  <c r="H15" i="1" s="1"/>
  <c r="D16" i="1"/>
  <c r="E16" i="1" s="1"/>
  <c r="F16" i="1" s="1"/>
  <c r="G16" i="1" s="1"/>
  <c r="H16" i="1" s="1"/>
  <c r="D17" i="1"/>
  <c r="D18" i="1"/>
  <c r="D22" i="1"/>
  <c r="D23" i="1"/>
  <c r="E23" i="1" s="1"/>
  <c r="F23" i="1" s="1"/>
  <c r="G23" i="1" s="1"/>
  <c r="H23" i="1" s="1"/>
  <c r="D24" i="1"/>
  <c r="E24" i="1" s="1"/>
  <c r="F24" i="1" s="1"/>
  <c r="G24" i="1" s="1"/>
  <c r="H24" i="1" s="1"/>
  <c r="D25" i="1"/>
  <c r="E25" i="1" s="1"/>
  <c r="F25" i="1" s="1"/>
  <c r="G25" i="1" s="1"/>
  <c r="H25" i="1" s="1"/>
  <c r="D26" i="1"/>
  <c r="E26" i="1" s="1"/>
  <c r="F26" i="1" s="1"/>
  <c r="G26" i="1" s="1"/>
  <c r="H26" i="1" s="1"/>
  <c r="D27" i="1"/>
  <c r="E27" i="1" s="1"/>
  <c r="F27" i="1" s="1"/>
  <c r="G27" i="1" s="1"/>
  <c r="H27" i="1" s="1"/>
  <c r="D28" i="1"/>
  <c r="E28" i="1" s="1"/>
  <c r="F28" i="1" s="1"/>
  <c r="G28" i="1" s="1"/>
  <c r="H28" i="1" s="1"/>
  <c r="D29" i="1"/>
  <c r="D30" i="1"/>
  <c r="D31" i="1"/>
  <c r="D2" i="1"/>
  <c r="C28" i="1"/>
  <c r="C27" i="1"/>
  <c r="C26" i="1"/>
  <c r="C21" i="1"/>
  <c r="D21" i="1" s="1"/>
  <c r="E21" i="1" s="1"/>
  <c r="F21" i="1" s="1"/>
  <c r="G21" i="1" s="1"/>
  <c r="H21" i="1" s="1"/>
  <c r="C20" i="1"/>
  <c r="D20" i="1" s="1"/>
  <c r="E20" i="1" s="1"/>
  <c r="F20" i="1" s="1"/>
  <c r="G20" i="1" s="1"/>
  <c r="H20" i="1" s="1"/>
  <c r="C19" i="1"/>
  <c r="D19" i="1" s="1"/>
  <c r="E19" i="1" s="1"/>
  <c r="F19" i="1" s="1"/>
  <c r="G19" i="1" s="1"/>
  <c r="H19" i="1" s="1"/>
  <c r="C14" i="1"/>
  <c r="D14" i="1" s="1"/>
  <c r="E14" i="1" s="1"/>
  <c r="F14" i="1" s="1"/>
  <c r="G14" i="1" s="1"/>
  <c r="H14" i="1" s="1"/>
  <c r="C9" i="1"/>
  <c r="D9" i="1" s="1"/>
  <c r="E9" i="1" s="1"/>
  <c r="F9" i="1" s="1"/>
  <c r="G9" i="1" s="1"/>
  <c r="H9" i="1" s="1"/>
  <c r="C4" i="1"/>
  <c r="C3" i="1"/>
</calcChain>
</file>

<file path=xl/sharedStrings.xml><?xml version="1.0" encoding="utf-8"?>
<sst xmlns="http://schemas.openxmlformats.org/spreadsheetml/2006/main" count="43" uniqueCount="22">
  <si>
    <t>CATEGORIAS</t>
  </si>
  <si>
    <t>J*/6</t>
  </si>
  <si>
    <t>BASICO</t>
  </si>
  <si>
    <t>TURNO A + BASICO</t>
  </si>
  <si>
    <t>TURNO B + BASICO</t>
  </si>
  <si>
    <t>VIANDA X DIA</t>
  </si>
  <si>
    <t>41BIS COM</t>
  </si>
  <si>
    <t>ANT X AÑO</t>
  </si>
  <si>
    <r>
      <t xml:space="preserve">K/7 </t>
    </r>
    <r>
      <rPr>
        <sz val="11"/>
        <color theme="1"/>
        <rFont val="Calibri"/>
        <family val="2"/>
        <scheme val="minor"/>
      </rPr>
      <t>MANTENIMIENTO</t>
    </r>
  </si>
  <si>
    <t>FLEXIBILIDAD 13%</t>
  </si>
  <si>
    <r>
      <t xml:space="preserve">K*/8          </t>
    </r>
    <r>
      <rPr>
        <sz val="12"/>
        <color theme="1"/>
        <rFont val="Calibri"/>
        <family val="2"/>
        <scheme val="minor"/>
      </rPr>
      <t xml:space="preserve"> INSTR. ELECTRIC</t>
    </r>
  </si>
  <si>
    <t>FLEXIBILIDAD 16%</t>
  </si>
  <si>
    <r>
      <t xml:space="preserve">9                 </t>
    </r>
    <r>
      <rPr>
        <sz val="12"/>
        <color theme="1"/>
        <rFont val="Calibri"/>
        <family val="2"/>
        <scheme val="minor"/>
      </rPr>
      <t>OP. TANQUE</t>
    </r>
  </si>
  <si>
    <t>GUARDIA 18%</t>
  </si>
  <si>
    <r>
      <t xml:space="preserve">10              </t>
    </r>
    <r>
      <rPr>
        <sz val="12"/>
        <color theme="1"/>
        <rFont val="Calibri"/>
        <family val="2"/>
        <scheme val="minor"/>
      </rPr>
      <t xml:space="preserve"> COOR. DESPACHO</t>
    </r>
  </si>
  <si>
    <t>Subsidio Vacacional (Art 35 CCT)</t>
  </si>
  <si>
    <t>Subsidios medicamentos</t>
  </si>
  <si>
    <t>Ayuda Escolar</t>
  </si>
  <si>
    <t>Subsidio Por Fallecimiento (Art 33 CCT)</t>
  </si>
  <si>
    <t>Subsidio por casamiento</t>
  </si>
  <si>
    <t>Subsidio por medicamento</t>
  </si>
  <si>
    <t>41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</si>
</sst>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3556-2851-4088-BD35-44494F1792D7}">
  <dimension ref="A1:L39"/>
  <sheetViews>
    <sheetView tabSelected="1" topLeftCell="D12" workbookViewId="0">
      <selection activeCell="K28" sqref="K28"/>
    </sheetView>
  </sheetViews>
  <sheetFormatPr baseColWidth="10" defaultRowHeight="15" x14ac:dyDescent="0.25"/>
  <cols>
    <col min="1" max="1" width="15.7109375" style="5" customWidth="1"/>
    <col min="2" max="2" width="20.42578125" style="5" customWidth="1"/>
    <col min="3" max="15" width="15.7109375" style="5" customWidth="1"/>
    <col min="16" max="16384" width="11.42578125" style="5"/>
  </cols>
  <sheetData>
    <row r="1" spans="1:12" ht="15.75" thickBot="1" x14ac:dyDescent="0.3">
      <c r="A1" s="1" t="s">
        <v>0</v>
      </c>
      <c r="B1" s="10"/>
      <c r="C1" s="11">
        <v>2019</v>
      </c>
      <c r="D1" s="11">
        <v>2020</v>
      </c>
      <c r="E1" s="11">
        <v>2021</v>
      </c>
      <c r="F1" s="11">
        <v>2022</v>
      </c>
      <c r="G1" s="11">
        <v>2023</v>
      </c>
      <c r="H1" s="11">
        <v>2024</v>
      </c>
      <c r="I1" s="11">
        <v>2025</v>
      </c>
      <c r="J1" s="12">
        <v>2026</v>
      </c>
    </row>
    <row r="2" spans="1:12" x14ac:dyDescent="0.25">
      <c r="A2" s="20" t="s">
        <v>1</v>
      </c>
      <c r="B2" s="2" t="s">
        <v>2</v>
      </c>
      <c r="C2" s="13">
        <v>29709</v>
      </c>
      <c r="D2" s="13">
        <f>C2*45.7/100+C2</f>
        <v>43286.012999999999</v>
      </c>
      <c r="E2" s="13">
        <f>D2*45/100+D2</f>
        <v>62764.718849999997</v>
      </c>
      <c r="F2" s="13">
        <f>E2*57.82/100+E2</f>
        <v>99055.279289069993</v>
      </c>
      <c r="G2" s="13">
        <f>F2*108.8/100+F2</f>
        <v>206827.42315557814</v>
      </c>
      <c r="H2" s="14">
        <f>G2*257.48/100+G2</f>
        <v>739366.67229656084</v>
      </c>
      <c r="I2" s="13">
        <v>1482346</v>
      </c>
      <c r="J2" s="15">
        <f>I2*18.6/100+I2</f>
        <v>1758062.3560000001</v>
      </c>
      <c r="K2" s="6"/>
      <c r="L2" s="7"/>
    </row>
    <row r="3" spans="1:12" x14ac:dyDescent="0.25">
      <c r="A3" s="21"/>
      <c r="B3" s="3" t="s">
        <v>3</v>
      </c>
      <c r="C3" s="8">
        <f>C2*35/100+C2</f>
        <v>40107.15</v>
      </c>
      <c r="D3" s="8">
        <f t="shared" ref="D3:D31" si="0">C3*45.7/100+C3</f>
        <v>58436.117550000003</v>
      </c>
      <c r="E3" s="8">
        <f t="shared" ref="E3:E31" si="1">D3*45/100+D3</f>
        <v>84732.370447499998</v>
      </c>
      <c r="F3" s="8">
        <f t="shared" ref="F3:F31" si="2">E3*57.82/100+E3</f>
        <v>133724.62704024449</v>
      </c>
      <c r="G3" s="8">
        <f t="shared" ref="G3:G31" si="3">F3*108.8/100+F3</f>
        <v>279217.02126003051</v>
      </c>
      <c r="H3" s="9">
        <f t="shared" ref="H3:H31" si="4">G3*257.48/100+G3</f>
        <v>998145.00760035729</v>
      </c>
      <c r="I3" s="8">
        <f>I2*35/100+I2</f>
        <v>2001167.1</v>
      </c>
      <c r="J3" s="16">
        <f t="shared" ref="J3:J29" si="5">I3*18.6/100+I3</f>
        <v>2373384.1806000001</v>
      </c>
      <c r="K3" s="6"/>
      <c r="L3" s="7"/>
    </row>
    <row r="4" spans="1:12" x14ac:dyDescent="0.25">
      <c r="A4" s="21"/>
      <c r="B4" s="3" t="s">
        <v>4</v>
      </c>
      <c r="C4" s="8">
        <f>C2*24/100+C2</f>
        <v>36839.160000000003</v>
      </c>
      <c r="D4" s="8">
        <f t="shared" si="0"/>
        <v>53674.656120000007</v>
      </c>
      <c r="E4" s="8">
        <f t="shared" si="1"/>
        <v>77828.251374000014</v>
      </c>
      <c r="F4" s="8">
        <f t="shared" si="2"/>
        <v>122828.54631844681</v>
      </c>
      <c r="G4" s="8">
        <f t="shared" si="3"/>
        <v>256466.00471291694</v>
      </c>
      <c r="H4" s="9">
        <f t="shared" si="4"/>
        <v>916814.6736477355</v>
      </c>
      <c r="I4" s="8">
        <f>I2*24/100+I2</f>
        <v>1838109.04</v>
      </c>
      <c r="J4" s="16">
        <f t="shared" si="5"/>
        <v>2179997.3214400001</v>
      </c>
      <c r="K4" s="6"/>
      <c r="L4" s="7"/>
    </row>
    <row r="5" spans="1:12" x14ac:dyDescent="0.25">
      <c r="A5" s="21"/>
      <c r="B5" s="3" t="s">
        <v>5</v>
      </c>
      <c r="C5" s="8">
        <v>479</v>
      </c>
      <c r="D5" s="8">
        <f t="shared" si="0"/>
        <v>697.90300000000002</v>
      </c>
      <c r="E5" s="8">
        <f t="shared" si="1"/>
        <v>1011.9593500000001</v>
      </c>
      <c r="F5" s="8">
        <f t="shared" si="2"/>
        <v>1597.0742461700002</v>
      </c>
      <c r="G5" s="8">
        <f t="shared" si="3"/>
        <v>3334.6910260029604</v>
      </c>
      <c r="H5" s="9">
        <f t="shared" si="4"/>
        <v>11920.853479755384</v>
      </c>
      <c r="I5" s="8">
        <v>24810</v>
      </c>
      <c r="J5" s="16">
        <f t="shared" si="5"/>
        <v>29424.66</v>
      </c>
      <c r="K5" s="6"/>
      <c r="L5" s="7"/>
    </row>
    <row r="6" spans="1:12" x14ac:dyDescent="0.25">
      <c r="A6" s="21"/>
      <c r="B6" s="3" t="s">
        <v>6</v>
      </c>
      <c r="C6" s="8"/>
      <c r="D6" s="8">
        <f t="shared" si="0"/>
        <v>0</v>
      </c>
      <c r="E6" s="8">
        <f t="shared" si="1"/>
        <v>0</v>
      </c>
      <c r="F6" s="8">
        <f t="shared" si="2"/>
        <v>0</v>
      </c>
      <c r="G6" s="8">
        <f t="shared" si="3"/>
        <v>0</v>
      </c>
      <c r="H6" s="9">
        <f t="shared" si="4"/>
        <v>0</v>
      </c>
      <c r="I6" s="8">
        <v>69000</v>
      </c>
      <c r="J6" s="16">
        <v>321684</v>
      </c>
      <c r="K6" s="6"/>
      <c r="L6" s="7"/>
    </row>
    <row r="7" spans="1:12" ht="15.75" thickBot="1" x14ac:dyDescent="0.3">
      <c r="A7" s="22"/>
      <c r="B7" s="4" t="s">
        <v>7</v>
      </c>
      <c r="C7" s="17">
        <v>318</v>
      </c>
      <c r="D7" s="17">
        <f t="shared" si="0"/>
        <v>463.32600000000002</v>
      </c>
      <c r="E7" s="17">
        <f t="shared" si="1"/>
        <v>671.82270000000005</v>
      </c>
      <c r="F7" s="17">
        <f t="shared" si="2"/>
        <v>1060.2705851400001</v>
      </c>
      <c r="G7" s="17">
        <f t="shared" si="3"/>
        <v>2213.8449817723204</v>
      </c>
      <c r="H7" s="18">
        <f t="shared" si="4"/>
        <v>7914.0530408396917</v>
      </c>
      <c r="I7" s="17">
        <v>11991</v>
      </c>
      <c r="J7" s="19">
        <v>18000</v>
      </c>
      <c r="K7" s="6"/>
      <c r="L7" s="7"/>
    </row>
    <row r="8" spans="1:12" x14ac:dyDescent="0.25">
      <c r="A8" s="20" t="s">
        <v>8</v>
      </c>
      <c r="B8" s="2" t="s">
        <v>2</v>
      </c>
      <c r="C8" s="13">
        <v>31785</v>
      </c>
      <c r="D8" s="13">
        <f t="shared" si="0"/>
        <v>46310.745000000003</v>
      </c>
      <c r="E8" s="13">
        <f t="shared" si="1"/>
        <v>67150.580249999999</v>
      </c>
      <c r="F8" s="13">
        <f t="shared" si="2"/>
        <v>105977.04575054999</v>
      </c>
      <c r="G8" s="13">
        <f t="shared" si="3"/>
        <v>221280.07152714839</v>
      </c>
      <c r="H8" s="14">
        <f t="shared" si="4"/>
        <v>791031.99969525007</v>
      </c>
      <c r="I8" s="13">
        <v>1585770</v>
      </c>
      <c r="J8" s="15">
        <f t="shared" si="5"/>
        <v>1880723.22</v>
      </c>
      <c r="K8" s="6"/>
      <c r="L8" s="7"/>
    </row>
    <row r="9" spans="1:12" x14ac:dyDescent="0.25">
      <c r="A9" s="21"/>
      <c r="B9" s="3" t="s">
        <v>9</v>
      </c>
      <c r="C9" s="8">
        <f>C8*13/100</f>
        <v>4132.05</v>
      </c>
      <c r="D9" s="8">
        <f t="shared" si="0"/>
        <v>6020.396850000001</v>
      </c>
      <c r="E9" s="8">
        <f t="shared" si="1"/>
        <v>8729.5754325000016</v>
      </c>
      <c r="F9" s="8">
        <f t="shared" si="2"/>
        <v>13777.015947571503</v>
      </c>
      <c r="G9" s="8">
        <f t="shared" si="3"/>
        <v>28766.409298529295</v>
      </c>
      <c r="H9" s="9">
        <f t="shared" si="4"/>
        <v>102834.15996038253</v>
      </c>
      <c r="I9" s="8">
        <f>I8*13/100</f>
        <v>206150.1</v>
      </c>
      <c r="J9" s="16">
        <f t="shared" si="5"/>
        <v>244494.01860000001</v>
      </c>
      <c r="K9" s="6"/>
      <c r="L9" s="7"/>
    </row>
    <row r="10" spans="1:12" x14ac:dyDescent="0.25">
      <c r="A10" s="21"/>
      <c r="B10" s="3" t="s">
        <v>5</v>
      </c>
      <c r="C10" s="8">
        <v>479</v>
      </c>
      <c r="D10" s="8">
        <f t="shared" si="0"/>
        <v>697.90300000000002</v>
      </c>
      <c r="E10" s="8">
        <f t="shared" si="1"/>
        <v>1011.9593500000001</v>
      </c>
      <c r="F10" s="8">
        <f t="shared" si="2"/>
        <v>1597.0742461700002</v>
      </c>
      <c r="G10" s="8">
        <f t="shared" si="3"/>
        <v>3334.6910260029604</v>
      </c>
      <c r="H10" s="9">
        <f t="shared" si="4"/>
        <v>11920.853479755384</v>
      </c>
      <c r="I10" s="8">
        <v>24810</v>
      </c>
      <c r="J10" s="16">
        <f t="shared" si="5"/>
        <v>29424.66</v>
      </c>
      <c r="K10" s="6"/>
      <c r="L10" s="7"/>
    </row>
    <row r="11" spans="1:12" x14ac:dyDescent="0.25">
      <c r="A11" s="21"/>
      <c r="B11" s="3" t="s">
        <v>6</v>
      </c>
      <c r="C11" s="8"/>
      <c r="D11" s="8">
        <f t="shared" si="0"/>
        <v>0</v>
      </c>
      <c r="E11" s="8">
        <f t="shared" si="1"/>
        <v>0</v>
      </c>
      <c r="F11" s="8">
        <f t="shared" si="2"/>
        <v>0</v>
      </c>
      <c r="G11" s="8">
        <f t="shared" si="3"/>
        <v>0</v>
      </c>
      <c r="H11" s="9">
        <f t="shared" si="4"/>
        <v>0</v>
      </c>
      <c r="I11" s="8">
        <v>69000</v>
      </c>
      <c r="J11" s="16">
        <v>321684</v>
      </c>
      <c r="K11" s="6"/>
      <c r="L11" s="7"/>
    </row>
    <row r="12" spans="1:12" ht="15.75" thickBot="1" x14ac:dyDescent="0.3">
      <c r="A12" s="22"/>
      <c r="B12" s="4" t="s">
        <v>7</v>
      </c>
      <c r="C12" s="17">
        <v>318</v>
      </c>
      <c r="D12" s="17">
        <f t="shared" si="0"/>
        <v>463.32600000000002</v>
      </c>
      <c r="E12" s="17">
        <f t="shared" si="1"/>
        <v>671.82270000000005</v>
      </c>
      <c r="F12" s="17">
        <f t="shared" si="2"/>
        <v>1060.2705851400001</v>
      </c>
      <c r="G12" s="17">
        <f t="shared" si="3"/>
        <v>2213.8449817723204</v>
      </c>
      <c r="H12" s="18">
        <f t="shared" si="4"/>
        <v>7914.0530408396917</v>
      </c>
      <c r="I12" s="17">
        <v>11991</v>
      </c>
      <c r="J12" s="19">
        <v>18000</v>
      </c>
      <c r="K12" s="6"/>
      <c r="L12" s="7"/>
    </row>
    <row r="13" spans="1:12" x14ac:dyDescent="0.25">
      <c r="A13" s="20" t="s">
        <v>10</v>
      </c>
      <c r="B13" s="2" t="s">
        <v>2</v>
      </c>
      <c r="C13" s="13">
        <v>34166</v>
      </c>
      <c r="D13" s="13">
        <f t="shared" si="0"/>
        <v>49779.862000000001</v>
      </c>
      <c r="E13" s="13">
        <f t="shared" si="1"/>
        <v>72180.799899999998</v>
      </c>
      <c r="F13" s="13">
        <f t="shared" si="2"/>
        <v>113915.73840218</v>
      </c>
      <c r="G13" s="13">
        <f t="shared" si="3"/>
        <v>237856.06178375182</v>
      </c>
      <c r="H13" s="14">
        <f t="shared" si="4"/>
        <v>850287.8496645561</v>
      </c>
      <c r="I13" s="13">
        <v>1704698</v>
      </c>
      <c r="J13" s="15">
        <f t="shared" si="5"/>
        <v>2021771.828</v>
      </c>
      <c r="K13" s="6"/>
      <c r="L13" s="7"/>
    </row>
    <row r="14" spans="1:12" x14ac:dyDescent="0.25">
      <c r="A14" s="21"/>
      <c r="B14" s="3" t="s">
        <v>11</v>
      </c>
      <c r="C14" s="8">
        <f>C13*16/100</f>
        <v>5466.56</v>
      </c>
      <c r="D14" s="8">
        <f t="shared" si="0"/>
        <v>7964.7779200000004</v>
      </c>
      <c r="E14" s="8">
        <f t="shared" si="1"/>
        <v>11548.927984</v>
      </c>
      <c r="F14" s="8">
        <f t="shared" si="2"/>
        <v>18226.5181443488</v>
      </c>
      <c r="G14" s="8">
        <f t="shared" si="3"/>
        <v>38056.969885400293</v>
      </c>
      <c r="H14" s="9">
        <f t="shared" si="4"/>
        <v>136046.05594632897</v>
      </c>
      <c r="I14" s="8">
        <f>I13*16/100</f>
        <v>272751.68</v>
      </c>
      <c r="J14" s="16">
        <f t="shared" si="5"/>
        <v>323483.49248000002</v>
      </c>
      <c r="K14" s="6"/>
      <c r="L14" s="7"/>
    </row>
    <row r="15" spans="1:12" x14ac:dyDescent="0.25">
      <c r="A15" s="21"/>
      <c r="B15" s="3" t="s">
        <v>5</v>
      </c>
      <c r="C15" s="8">
        <v>479</v>
      </c>
      <c r="D15" s="8">
        <f t="shared" si="0"/>
        <v>697.90300000000002</v>
      </c>
      <c r="E15" s="8">
        <f t="shared" si="1"/>
        <v>1011.9593500000001</v>
      </c>
      <c r="F15" s="8">
        <f t="shared" si="2"/>
        <v>1597.0742461700002</v>
      </c>
      <c r="G15" s="8">
        <f t="shared" si="3"/>
        <v>3334.6910260029604</v>
      </c>
      <c r="H15" s="9">
        <f t="shared" si="4"/>
        <v>11920.853479755384</v>
      </c>
      <c r="I15" s="8">
        <v>26810</v>
      </c>
      <c r="J15" s="16">
        <f t="shared" si="5"/>
        <v>31796.66</v>
      </c>
      <c r="K15" s="6"/>
      <c r="L15" s="7"/>
    </row>
    <row r="16" spans="1:12" x14ac:dyDescent="0.25">
      <c r="A16" s="21"/>
      <c r="B16" s="3" t="s">
        <v>6</v>
      </c>
      <c r="C16" s="8"/>
      <c r="D16" s="8">
        <f t="shared" si="0"/>
        <v>0</v>
      </c>
      <c r="E16" s="8">
        <f t="shared" si="1"/>
        <v>0</v>
      </c>
      <c r="F16" s="8">
        <f t="shared" si="2"/>
        <v>0</v>
      </c>
      <c r="G16" s="8">
        <f t="shared" si="3"/>
        <v>0</v>
      </c>
      <c r="H16" s="9">
        <f t="shared" si="4"/>
        <v>0</v>
      </c>
      <c r="I16" s="8">
        <v>80000</v>
      </c>
      <c r="J16" s="16">
        <v>382700</v>
      </c>
      <c r="K16" s="6"/>
      <c r="L16" s="7"/>
    </row>
    <row r="17" spans="1:12" ht="15.75" thickBot="1" x14ac:dyDescent="0.3">
      <c r="A17" s="22"/>
      <c r="B17" s="4" t="s">
        <v>7</v>
      </c>
      <c r="C17" s="17">
        <v>318</v>
      </c>
      <c r="D17" s="17">
        <f t="shared" si="0"/>
        <v>463.32600000000002</v>
      </c>
      <c r="E17" s="17">
        <f t="shared" si="1"/>
        <v>671.82270000000005</v>
      </c>
      <c r="F17" s="17">
        <f t="shared" si="2"/>
        <v>1060.2705851400001</v>
      </c>
      <c r="G17" s="17">
        <f t="shared" si="3"/>
        <v>2213.8449817723204</v>
      </c>
      <c r="H17" s="18">
        <f t="shared" si="4"/>
        <v>7914.0530408396917</v>
      </c>
      <c r="I17" s="17">
        <v>11991</v>
      </c>
      <c r="J17" s="19">
        <v>18000</v>
      </c>
      <c r="K17" s="6"/>
      <c r="L17" s="7"/>
    </row>
    <row r="18" spans="1:12" x14ac:dyDescent="0.25">
      <c r="A18" s="20" t="s">
        <v>12</v>
      </c>
      <c r="B18" s="2" t="s">
        <v>2</v>
      </c>
      <c r="C18" s="13">
        <v>42030</v>
      </c>
      <c r="D18" s="13">
        <f t="shared" si="0"/>
        <v>61237.710000000006</v>
      </c>
      <c r="E18" s="13">
        <f t="shared" si="1"/>
        <v>88794.679500000013</v>
      </c>
      <c r="F18" s="13">
        <f t="shared" si="2"/>
        <v>140135.7631869</v>
      </c>
      <c r="G18" s="13">
        <f t="shared" si="3"/>
        <v>292603.4735342472</v>
      </c>
      <c r="H18" s="14">
        <f t="shared" si="4"/>
        <v>1045998.8971902269</v>
      </c>
      <c r="I18" s="13">
        <v>1841607</v>
      </c>
      <c r="J18" s="15">
        <f t="shared" si="5"/>
        <v>2184145.9019999998</v>
      </c>
      <c r="K18" s="6"/>
      <c r="L18" s="7"/>
    </row>
    <row r="19" spans="1:12" x14ac:dyDescent="0.25">
      <c r="A19" s="21"/>
      <c r="B19" s="3" t="s">
        <v>3</v>
      </c>
      <c r="C19" s="8">
        <f>C18*35/100+C18</f>
        <v>56740.5</v>
      </c>
      <c r="D19" s="8">
        <f t="shared" si="0"/>
        <v>82670.908500000005</v>
      </c>
      <c r="E19" s="8">
        <f t="shared" si="1"/>
        <v>119872.81732500001</v>
      </c>
      <c r="F19" s="8">
        <f t="shared" si="2"/>
        <v>189183.28030231502</v>
      </c>
      <c r="G19" s="8">
        <f t="shared" si="3"/>
        <v>395014.68927123374</v>
      </c>
      <c r="H19" s="9">
        <f t="shared" si="4"/>
        <v>1412098.5112068066</v>
      </c>
      <c r="I19" s="8">
        <f>I18*35/100+I18</f>
        <v>2486169.4500000002</v>
      </c>
      <c r="J19" s="16">
        <f t="shared" si="5"/>
        <v>2948596.9677000004</v>
      </c>
      <c r="K19" s="6"/>
      <c r="L19" s="7"/>
    </row>
    <row r="20" spans="1:12" x14ac:dyDescent="0.25">
      <c r="A20" s="21"/>
      <c r="B20" s="3" t="s">
        <v>4</v>
      </c>
      <c r="C20" s="8">
        <f>C18*24/100+C18</f>
        <v>52117.2</v>
      </c>
      <c r="D20" s="8">
        <f t="shared" si="0"/>
        <v>75934.760399999999</v>
      </c>
      <c r="E20" s="8">
        <f t="shared" si="1"/>
        <v>110105.40257999999</v>
      </c>
      <c r="F20" s="8">
        <f t="shared" si="2"/>
        <v>173768.34635175599</v>
      </c>
      <c r="G20" s="8">
        <f t="shared" si="3"/>
        <v>362828.30718246649</v>
      </c>
      <c r="H20" s="9">
        <f t="shared" si="4"/>
        <v>1297038.6325158812</v>
      </c>
      <c r="I20" s="8">
        <f>I18*24/100+I18</f>
        <v>2283592.6800000002</v>
      </c>
      <c r="J20" s="16">
        <f t="shared" si="5"/>
        <v>2708340.9184800005</v>
      </c>
      <c r="K20" s="6"/>
      <c r="L20" s="7"/>
    </row>
    <row r="21" spans="1:12" x14ac:dyDescent="0.25">
      <c r="A21" s="21"/>
      <c r="B21" s="3" t="s">
        <v>13</v>
      </c>
      <c r="C21" s="8">
        <f>C18*18/100</f>
        <v>7565.4</v>
      </c>
      <c r="D21" s="8">
        <f t="shared" si="0"/>
        <v>11022.7878</v>
      </c>
      <c r="E21" s="8">
        <f t="shared" si="1"/>
        <v>15983.042310000001</v>
      </c>
      <c r="F21" s="8">
        <f t="shared" si="2"/>
        <v>25224.437373642002</v>
      </c>
      <c r="G21" s="8">
        <f t="shared" si="3"/>
        <v>52668.625236164502</v>
      </c>
      <c r="H21" s="9">
        <f t="shared" si="4"/>
        <v>188279.80149424088</v>
      </c>
      <c r="I21" s="8">
        <f>I18*18/100</f>
        <v>331489.26</v>
      </c>
      <c r="J21" s="16">
        <f t="shared" si="5"/>
        <v>393146.26235999999</v>
      </c>
      <c r="K21" s="6"/>
      <c r="L21" s="7"/>
    </row>
    <row r="22" spans="1:12" x14ac:dyDescent="0.25">
      <c r="A22" s="21"/>
      <c r="B22" s="3" t="s">
        <v>5</v>
      </c>
      <c r="C22" s="8">
        <v>479</v>
      </c>
      <c r="D22" s="8">
        <f t="shared" si="0"/>
        <v>697.90300000000002</v>
      </c>
      <c r="E22" s="8">
        <f t="shared" si="1"/>
        <v>1011.9593500000001</v>
      </c>
      <c r="F22" s="8">
        <f t="shared" si="2"/>
        <v>1597.0742461700002</v>
      </c>
      <c r="G22" s="8">
        <f t="shared" si="3"/>
        <v>3334.6910260029604</v>
      </c>
      <c r="H22" s="9">
        <f t="shared" si="4"/>
        <v>11920.853479755384</v>
      </c>
      <c r="I22" s="8">
        <v>28810</v>
      </c>
      <c r="J22" s="16">
        <f t="shared" si="5"/>
        <v>34168.660000000003</v>
      </c>
      <c r="K22" s="6"/>
      <c r="L22" s="7"/>
    </row>
    <row r="23" spans="1:12" x14ac:dyDescent="0.25">
      <c r="A23" s="21"/>
      <c r="B23" s="3" t="s">
        <v>6</v>
      </c>
      <c r="C23" s="8"/>
      <c r="D23" s="8">
        <f t="shared" si="0"/>
        <v>0</v>
      </c>
      <c r="E23" s="8">
        <f t="shared" si="1"/>
        <v>0</v>
      </c>
      <c r="F23" s="8">
        <f t="shared" si="2"/>
        <v>0</v>
      </c>
      <c r="G23" s="8">
        <f t="shared" si="3"/>
        <v>0</v>
      </c>
      <c r="H23" s="9">
        <f t="shared" si="4"/>
        <v>0</v>
      </c>
      <c r="I23" s="8">
        <v>92000</v>
      </c>
      <c r="J23" s="16">
        <v>396932</v>
      </c>
      <c r="K23" s="6"/>
      <c r="L23" s="7"/>
    </row>
    <row r="24" spans="1:12" ht="15.75" thickBot="1" x14ac:dyDescent="0.3">
      <c r="A24" s="22"/>
      <c r="B24" s="4" t="s">
        <v>7</v>
      </c>
      <c r="C24" s="17">
        <v>318</v>
      </c>
      <c r="D24" s="17">
        <f t="shared" si="0"/>
        <v>463.32600000000002</v>
      </c>
      <c r="E24" s="17">
        <f t="shared" si="1"/>
        <v>671.82270000000005</v>
      </c>
      <c r="F24" s="17">
        <f t="shared" si="2"/>
        <v>1060.2705851400001</v>
      </c>
      <c r="G24" s="17">
        <f t="shared" si="3"/>
        <v>2213.8449817723204</v>
      </c>
      <c r="H24" s="18">
        <f t="shared" si="4"/>
        <v>7914.0530408396917</v>
      </c>
      <c r="I24" s="17">
        <v>11991</v>
      </c>
      <c r="J24" s="19">
        <v>18000</v>
      </c>
      <c r="K24" s="6"/>
      <c r="L24" s="7"/>
    </row>
    <row r="25" spans="1:12" x14ac:dyDescent="0.25">
      <c r="A25" s="20" t="s">
        <v>14</v>
      </c>
      <c r="B25" s="2" t="s">
        <v>2</v>
      </c>
      <c r="C25" s="13">
        <v>45183</v>
      </c>
      <c r="D25" s="13">
        <f t="shared" si="0"/>
        <v>65831.630999999994</v>
      </c>
      <c r="E25" s="13">
        <f t="shared" si="1"/>
        <v>95455.864949999988</v>
      </c>
      <c r="F25" s="13">
        <f t="shared" si="2"/>
        <v>150648.44606408998</v>
      </c>
      <c r="G25" s="13">
        <f t="shared" si="3"/>
        <v>314553.95538181986</v>
      </c>
      <c r="H25" s="14">
        <f t="shared" si="4"/>
        <v>1124467.4796989297</v>
      </c>
      <c r="I25" s="13">
        <v>1979727</v>
      </c>
      <c r="J25" s="15">
        <f t="shared" si="5"/>
        <v>2347956.2220000001</v>
      </c>
      <c r="K25" s="6"/>
      <c r="L25" s="7"/>
    </row>
    <row r="26" spans="1:12" x14ac:dyDescent="0.25">
      <c r="A26" s="21"/>
      <c r="B26" s="3" t="s">
        <v>3</v>
      </c>
      <c r="C26" s="8">
        <f>C25*35/100+C25</f>
        <v>60997.05</v>
      </c>
      <c r="D26" s="8">
        <f t="shared" si="0"/>
        <v>88872.701850000012</v>
      </c>
      <c r="E26" s="8">
        <f t="shared" si="1"/>
        <v>128865.41768250002</v>
      </c>
      <c r="F26" s="8">
        <f t="shared" si="2"/>
        <v>203375.40218652153</v>
      </c>
      <c r="G26" s="8">
        <f t="shared" si="3"/>
        <v>424647.83976545697</v>
      </c>
      <c r="H26" s="9">
        <f t="shared" si="4"/>
        <v>1518031.0975935557</v>
      </c>
      <c r="I26" s="8">
        <f>I25*35/100+I25</f>
        <v>2672631.4500000002</v>
      </c>
      <c r="J26" s="16">
        <f t="shared" si="5"/>
        <v>3169740.8997000004</v>
      </c>
      <c r="K26" s="6"/>
      <c r="L26" s="7"/>
    </row>
    <row r="27" spans="1:12" x14ac:dyDescent="0.25">
      <c r="A27" s="21"/>
      <c r="B27" s="3" t="s">
        <v>4</v>
      </c>
      <c r="C27" s="8">
        <f>C25*24/100+C25</f>
        <v>56026.92</v>
      </c>
      <c r="D27" s="8">
        <f t="shared" si="0"/>
        <v>81631.222439999998</v>
      </c>
      <c r="E27" s="8">
        <f t="shared" si="1"/>
        <v>118365.27253799999</v>
      </c>
      <c r="F27" s="8">
        <f t="shared" si="2"/>
        <v>186804.07311947158</v>
      </c>
      <c r="G27" s="8">
        <f t="shared" si="3"/>
        <v>390046.90467345668</v>
      </c>
      <c r="H27" s="9">
        <f t="shared" si="4"/>
        <v>1394339.674826673</v>
      </c>
      <c r="I27" s="8">
        <f>I25*24/100+I25</f>
        <v>2454861.48</v>
      </c>
      <c r="J27" s="16">
        <f t="shared" si="5"/>
        <v>2911465.7152800001</v>
      </c>
      <c r="K27" s="6"/>
      <c r="L27" s="7"/>
    </row>
    <row r="28" spans="1:12" x14ac:dyDescent="0.25">
      <c r="A28" s="21"/>
      <c r="B28" s="3" t="s">
        <v>13</v>
      </c>
      <c r="C28" s="8">
        <f>C25*18/100</f>
        <v>8132.94</v>
      </c>
      <c r="D28" s="8">
        <f t="shared" si="0"/>
        <v>11849.693579999999</v>
      </c>
      <c r="E28" s="8">
        <f t="shared" si="1"/>
        <v>17182.055690999998</v>
      </c>
      <c r="F28" s="8">
        <f t="shared" si="2"/>
        <v>27116.7202915362</v>
      </c>
      <c r="G28" s="8">
        <f t="shared" si="3"/>
        <v>56619.711968727584</v>
      </c>
      <c r="H28" s="9">
        <f t="shared" si="4"/>
        <v>202404.14634580738</v>
      </c>
      <c r="I28" s="8">
        <f>I25*18/100</f>
        <v>356350.86</v>
      </c>
      <c r="J28" s="16">
        <f t="shared" si="5"/>
        <v>422632.11995999998</v>
      </c>
      <c r="K28" s="6"/>
      <c r="L28" s="7"/>
    </row>
    <row r="29" spans="1:12" x14ac:dyDescent="0.25">
      <c r="A29" s="21"/>
      <c r="B29" s="3" t="s">
        <v>5</v>
      </c>
      <c r="C29" s="8">
        <v>479</v>
      </c>
      <c r="D29" s="8">
        <f t="shared" si="0"/>
        <v>697.90300000000002</v>
      </c>
      <c r="E29" s="8">
        <f t="shared" si="1"/>
        <v>1011.9593500000001</v>
      </c>
      <c r="F29" s="8">
        <f t="shared" si="2"/>
        <v>1597.0742461700002</v>
      </c>
      <c r="G29" s="8">
        <f t="shared" si="3"/>
        <v>3334.6910260029604</v>
      </c>
      <c r="H29" s="9">
        <f t="shared" si="4"/>
        <v>11920.853479755384</v>
      </c>
      <c r="I29" s="8">
        <v>28810</v>
      </c>
      <c r="J29" s="16">
        <f t="shared" si="5"/>
        <v>34168.660000000003</v>
      </c>
      <c r="K29" s="6"/>
      <c r="L29" s="7"/>
    </row>
    <row r="30" spans="1:12" x14ac:dyDescent="0.25">
      <c r="A30" s="21"/>
      <c r="B30" s="3" t="s">
        <v>6</v>
      </c>
      <c r="C30" s="8"/>
      <c r="D30" s="8">
        <f t="shared" si="0"/>
        <v>0</v>
      </c>
      <c r="E30" s="8">
        <f t="shared" si="1"/>
        <v>0</v>
      </c>
      <c r="F30" s="8">
        <f t="shared" si="2"/>
        <v>0</v>
      </c>
      <c r="G30" s="8">
        <f t="shared" si="3"/>
        <v>0</v>
      </c>
      <c r="H30" s="9">
        <f t="shared" si="4"/>
        <v>0</v>
      </c>
      <c r="I30" s="8">
        <v>92000</v>
      </c>
      <c r="J30" s="16">
        <v>455562</v>
      </c>
      <c r="K30" s="6"/>
      <c r="L30" s="7"/>
    </row>
    <row r="31" spans="1:12" ht="15.75" thickBot="1" x14ac:dyDescent="0.3">
      <c r="A31" s="22"/>
      <c r="B31" s="4" t="s">
        <v>7</v>
      </c>
      <c r="C31" s="17">
        <v>318</v>
      </c>
      <c r="D31" s="17">
        <f t="shared" si="0"/>
        <v>463.32600000000002</v>
      </c>
      <c r="E31" s="17">
        <f t="shared" si="1"/>
        <v>671.82270000000005</v>
      </c>
      <c r="F31" s="17">
        <f t="shared" si="2"/>
        <v>1060.2705851400001</v>
      </c>
      <c r="G31" s="17">
        <f t="shared" si="3"/>
        <v>2213.8449817723204</v>
      </c>
      <c r="H31" s="18">
        <f t="shared" si="4"/>
        <v>7914.0530408396917</v>
      </c>
      <c r="I31" s="17">
        <v>11991</v>
      </c>
      <c r="J31" s="19">
        <v>18000</v>
      </c>
      <c r="K31" s="6"/>
      <c r="L31" s="7"/>
    </row>
    <row r="32" spans="1:12" ht="15.75" thickBot="1" x14ac:dyDescent="0.3"/>
    <row r="33" spans="1:10" x14ac:dyDescent="0.25">
      <c r="A33" s="27" t="s">
        <v>15</v>
      </c>
      <c r="B33" s="28"/>
      <c r="C33" s="13">
        <v>2788</v>
      </c>
      <c r="D33" s="13">
        <v>5077.6450000000004</v>
      </c>
      <c r="E33" s="13">
        <v>7364</v>
      </c>
      <c r="F33" s="13">
        <v>11621.13</v>
      </c>
      <c r="G33" s="13">
        <v>24264.919439999998</v>
      </c>
      <c r="H33" s="13">
        <v>86742.234014111993</v>
      </c>
      <c r="I33" s="13">
        <v>131505</v>
      </c>
      <c r="J33" s="13">
        <v>174428</v>
      </c>
    </row>
    <row r="34" spans="1:10" x14ac:dyDescent="0.25">
      <c r="A34" s="25" t="s">
        <v>16</v>
      </c>
      <c r="B34" s="26"/>
      <c r="C34" s="8">
        <v>3148</v>
      </c>
      <c r="D34" s="8">
        <v>5078</v>
      </c>
      <c r="E34" s="8">
        <v>3543</v>
      </c>
      <c r="F34" s="8">
        <v>5591</v>
      </c>
      <c r="G34" s="8">
        <v>11674.007999999998</v>
      </c>
      <c r="H34" s="8">
        <v>41732.243798399999</v>
      </c>
      <c r="I34" s="8">
        <v>70798</v>
      </c>
      <c r="J34" s="8">
        <v>109018</v>
      </c>
    </row>
    <row r="35" spans="1:10" x14ac:dyDescent="0.25">
      <c r="A35" s="25" t="s">
        <v>17</v>
      </c>
      <c r="B35" s="26"/>
      <c r="C35" s="8">
        <v>1966</v>
      </c>
      <c r="D35" s="8">
        <v>3173.346</v>
      </c>
      <c r="E35" s="8">
        <v>4601.3517000000002</v>
      </c>
      <c r="F35" s="8">
        <v>7261.8532529399999</v>
      </c>
      <c r="G35" s="8">
        <v>15163.75</v>
      </c>
      <c r="H35" s="8">
        <v>54207.373500000002</v>
      </c>
      <c r="I35" s="8">
        <v>82191</v>
      </c>
      <c r="J35" s="8">
        <v>442942</v>
      </c>
    </row>
    <row r="36" spans="1:10" x14ac:dyDescent="0.25">
      <c r="A36" s="25" t="s">
        <v>18</v>
      </c>
      <c r="B36" s="26"/>
      <c r="C36" s="8">
        <v>7995</v>
      </c>
      <c r="D36" s="8">
        <v>12895.906999999999</v>
      </c>
      <c r="E36" s="8">
        <v>18699.065149999999</v>
      </c>
      <c r="F36" s="8">
        <v>29510.864619729997</v>
      </c>
      <c r="G36" s="8">
        <v>61620</v>
      </c>
      <c r="H36" s="8">
        <v>220279.17600000001</v>
      </c>
      <c r="I36" s="8">
        <v>333943.23081600002</v>
      </c>
      <c r="J36" s="8">
        <v>94000</v>
      </c>
    </row>
    <row r="37" spans="1:10" x14ac:dyDescent="0.25">
      <c r="A37" s="25" t="s">
        <v>19</v>
      </c>
      <c r="B37" s="26"/>
      <c r="C37" s="8"/>
      <c r="D37" s="8"/>
      <c r="E37" s="8"/>
      <c r="F37" s="8"/>
      <c r="G37" s="8"/>
      <c r="H37" s="8"/>
      <c r="I37" s="8">
        <v>189000</v>
      </c>
      <c r="J37" s="8">
        <v>250614</v>
      </c>
    </row>
    <row r="38" spans="1:10" x14ac:dyDescent="0.25">
      <c r="A38" s="25" t="s">
        <v>20</v>
      </c>
      <c r="B38" s="26"/>
      <c r="C38" s="8"/>
      <c r="D38" s="8"/>
      <c r="E38" s="8"/>
      <c r="F38" s="8"/>
      <c r="G38" s="8"/>
      <c r="H38" s="8"/>
      <c r="I38" s="8">
        <v>126000</v>
      </c>
      <c r="J38" s="8">
        <v>167076</v>
      </c>
    </row>
    <row r="39" spans="1:10" ht="15.75" thickBot="1" x14ac:dyDescent="0.3">
      <c r="A39" s="23" t="s">
        <v>21</v>
      </c>
      <c r="B39" s="24"/>
      <c r="C39" s="17">
        <v>28000</v>
      </c>
      <c r="D39" s="17">
        <v>40600</v>
      </c>
      <c r="E39" s="17">
        <v>64067</v>
      </c>
      <c r="F39" s="17">
        <v>133772</v>
      </c>
      <c r="G39" s="17"/>
      <c r="H39" s="17">
        <v>478000</v>
      </c>
      <c r="I39" s="17">
        <v>750000</v>
      </c>
      <c r="J39" s="17">
        <v>1000000</v>
      </c>
    </row>
  </sheetData>
  <mergeCells count="12">
    <mergeCell ref="A39:B39"/>
    <mergeCell ref="A38:B38"/>
    <mergeCell ref="A33:B33"/>
    <mergeCell ref="A36:B36"/>
    <mergeCell ref="A37:B37"/>
    <mergeCell ref="A34:B34"/>
    <mergeCell ref="A35:B35"/>
    <mergeCell ref="A2:A7"/>
    <mergeCell ref="A8:A12"/>
    <mergeCell ref="A13:A17"/>
    <mergeCell ref="A18:A24"/>
    <mergeCell ref="A25:A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2026-06-19T12:05:20Z</dcterms:created>
  <dcterms:modified xsi:type="dcterms:W3CDTF">2026-07-23T12:16:19Z</dcterms:modified>
</cp:coreProperties>
</file>