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PLANILLAS POR EMPRESA CCT 449\"/>
    </mc:Choice>
  </mc:AlternateContent>
  <xr:revisionPtr revIDLastSave="0" documentId="13_ncr:1_{242B08AF-8267-4F2F-902D-FA8C97D4DCBA}" xr6:coauthVersionLast="47" xr6:coauthVersionMax="47" xr10:uidLastSave="{00000000-0000-0000-0000-000000000000}"/>
  <bookViews>
    <workbookView xWindow="-120" yWindow="-120" windowWidth="29040" windowHeight="15720" xr2:uid="{02586DB5-87FD-431D-A66F-097004C733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1" l="1"/>
  <c r="H102" i="1" s="1"/>
  <c r="G101" i="1"/>
  <c r="G100" i="1"/>
  <c r="G99" i="1"/>
  <c r="H99" i="1" s="1"/>
  <c r="I99" i="1" s="1"/>
  <c r="H97" i="1"/>
  <c r="H94" i="1"/>
  <c r="H92" i="1"/>
  <c r="H89" i="1"/>
  <c r="H83" i="1"/>
  <c r="H82" i="1"/>
  <c r="H86" i="1" s="1"/>
  <c r="H77" i="1"/>
  <c r="H76" i="1"/>
  <c r="H80" i="1" s="1"/>
  <c r="H70" i="1"/>
  <c r="H73" i="1" s="1"/>
  <c r="H65" i="1"/>
  <c r="H68" i="1" s="1"/>
  <c r="H60" i="1"/>
  <c r="H63" i="1" s="1"/>
  <c r="H55" i="1"/>
  <c r="H58" i="1" s="1"/>
  <c r="H50" i="1"/>
  <c r="H53" i="1" s="1"/>
  <c r="H43" i="1"/>
  <c r="H47" i="1" s="1"/>
  <c r="H37" i="1"/>
  <c r="H38" i="1" s="1"/>
  <c r="H31" i="1"/>
  <c r="H32" i="1" s="1"/>
  <c r="H25" i="1"/>
  <c r="H29" i="1" s="1"/>
  <c r="H19" i="1"/>
  <c r="H23" i="1" s="1"/>
  <c r="H13" i="1"/>
  <c r="H17" i="1" s="1"/>
  <c r="H7" i="1"/>
  <c r="H11" i="1" s="1"/>
  <c r="H26" i="1" l="1"/>
  <c r="H8" i="1"/>
  <c r="H35" i="1"/>
  <c r="H41" i="1"/>
  <c r="H14" i="1"/>
  <c r="H20" i="1"/>
  <c r="H44" i="1"/>
  <c r="G43" i="1" l="1"/>
  <c r="G47" i="1" s="1"/>
  <c r="G37" i="1"/>
  <c r="G41" i="1" s="1"/>
  <c r="G25" i="1"/>
  <c r="G29" i="1" s="1"/>
  <c r="G7" i="1"/>
  <c r="G11" i="1" s="1"/>
  <c r="F43" i="1"/>
  <c r="F47" i="1" s="1"/>
  <c r="F37" i="1"/>
  <c r="F41" i="1" s="1"/>
  <c r="F25" i="1"/>
  <c r="F29" i="1" s="1"/>
  <c r="F7" i="1"/>
  <c r="F11" i="1" s="1"/>
  <c r="E43" i="1"/>
  <c r="E47" i="1" s="1"/>
  <c r="E37" i="1"/>
  <c r="E41" i="1" s="1"/>
  <c r="E25" i="1"/>
  <c r="E29" i="1" s="1"/>
  <c r="E7" i="1"/>
  <c r="E11" i="1" s="1"/>
  <c r="D43" i="1"/>
  <c r="D47" i="1" s="1"/>
  <c r="D37" i="1"/>
  <c r="D41" i="1" s="1"/>
  <c r="D25" i="1"/>
  <c r="D29" i="1" s="1"/>
  <c r="D7" i="1"/>
  <c r="D11" i="1" s="1"/>
  <c r="C7" i="1"/>
  <c r="C11" i="1"/>
  <c r="C25" i="1"/>
  <c r="C29" i="1" s="1"/>
  <c r="C37" i="1"/>
  <c r="C41" i="1" s="1"/>
  <c r="C43" i="1"/>
  <c r="C47" i="1" s="1"/>
  <c r="D49" i="1"/>
  <c r="E49" i="1" s="1"/>
  <c r="F49" i="1" s="1"/>
  <c r="G49" i="1" s="1"/>
  <c r="D51" i="1"/>
  <c r="E51" i="1" s="1"/>
  <c r="F51" i="1" s="1"/>
  <c r="G51" i="1" s="1"/>
  <c r="D52" i="1"/>
  <c r="E52" i="1" s="1"/>
  <c r="F52" i="1" s="1"/>
  <c r="G52" i="1" s="1"/>
  <c r="D54" i="1"/>
  <c r="E54" i="1" s="1"/>
  <c r="F54" i="1" s="1"/>
  <c r="G54" i="1" s="1"/>
  <c r="D56" i="1"/>
  <c r="E56" i="1" s="1"/>
  <c r="F56" i="1" s="1"/>
  <c r="G56" i="1" s="1"/>
  <c r="D57" i="1"/>
  <c r="E57" i="1" s="1"/>
  <c r="F57" i="1" s="1"/>
  <c r="G57" i="1" s="1"/>
  <c r="D59" i="1"/>
  <c r="E59" i="1" s="1"/>
  <c r="F59" i="1" s="1"/>
  <c r="G59" i="1" s="1"/>
  <c r="D61" i="1"/>
  <c r="E61" i="1" s="1"/>
  <c r="F61" i="1" s="1"/>
  <c r="G61" i="1" s="1"/>
  <c r="D62" i="1"/>
  <c r="E62" i="1" s="1"/>
  <c r="F62" i="1" s="1"/>
  <c r="G62" i="1" s="1"/>
  <c r="D64" i="1"/>
  <c r="E64" i="1" s="1"/>
  <c r="F64" i="1" s="1"/>
  <c r="G64" i="1" s="1"/>
  <c r="D66" i="1"/>
  <c r="E66" i="1" s="1"/>
  <c r="F66" i="1" s="1"/>
  <c r="G66" i="1" s="1"/>
  <c r="D67" i="1"/>
  <c r="E67" i="1" s="1"/>
  <c r="F67" i="1" s="1"/>
  <c r="G67" i="1" s="1"/>
  <c r="D69" i="1"/>
  <c r="E69" i="1" s="1"/>
  <c r="F69" i="1" s="1"/>
  <c r="G69" i="1" s="1"/>
  <c r="D71" i="1"/>
  <c r="E71" i="1" s="1"/>
  <c r="F71" i="1" s="1"/>
  <c r="G71" i="1" s="1"/>
  <c r="D72" i="1"/>
  <c r="E72" i="1" s="1"/>
  <c r="F72" i="1" s="1"/>
  <c r="G72" i="1" s="1"/>
  <c r="D75" i="1"/>
  <c r="E75" i="1" s="1"/>
  <c r="F75" i="1" s="1"/>
  <c r="G75" i="1" s="1"/>
  <c r="D78" i="1"/>
  <c r="E78" i="1" s="1"/>
  <c r="F78" i="1" s="1"/>
  <c r="G78" i="1" s="1"/>
  <c r="D79" i="1"/>
  <c r="E79" i="1" s="1"/>
  <c r="F79" i="1" s="1"/>
  <c r="G79" i="1" s="1"/>
  <c r="D81" i="1"/>
  <c r="E81" i="1" s="1"/>
  <c r="F81" i="1" s="1"/>
  <c r="G81" i="1" s="1"/>
  <c r="D84" i="1"/>
  <c r="E84" i="1" s="1"/>
  <c r="F84" i="1" s="1"/>
  <c r="G84" i="1" s="1"/>
  <c r="D85" i="1"/>
  <c r="E85" i="1" s="1"/>
  <c r="F85" i="1" s="1"/>
  <c r="G85" i="1" s="1"/>
  <c r="D88" i="1"/>
  <c r="E88" i="1" s="1"/>
  <c r="F88" i="1" s="1"/>
  <c r="G88" i="1" s="1"/>
  <c r="D89" i="1"/>
  <c r="E89" i="1" s="1"/>
  <c r="F89" i="1" s="1"/>
  <c r="G89" i="1" s="1"/>
  <c r="D90" i="1"/>
  <c r="E90" i="1" s="1"/>
  <c r="F90" i="1" s="1"/>
  <c r="G90" i="1" s="1"/>
  <c r="D91" i="1"/>
  <c r="E91" i="1" s="1"/>
  <c r="F91" i="1" s="1"/>
  <c r="G91" i="1" s="1"/>
  <c r="D92" i="1"/>
  <c r="E92" i="1" s="1"/>
  <c r="F92" i="1" s="1"/>
  <c r="G92" i="1" s="1"/>
  <c r="D93" i="1"/>
  <c r="E93" i="1" s="1"/>
  <c r="F93" i="1" s="1"/>
  <c r="G93" i="1" s="1"/>
  <c r="D94" i="1"/>
  <c r="E94" i="1" s="1"/>
  <c r="F94" i="1" s="1"/>
  <c r="G94" i="1" s="1"/>
  <c r="D95" i="1"/>
  <c r="E95" i="1" s="1"/>
  <c r="F95" i="1" s="1"/>
  <c r="G95" i="1" s="1"/>
  <c r="D96" i="1"/>
  <c r="E96" i="1" s="1"/>
  <c r="F96" i="1" s="1"/>
  <c r="G96" i="1" s="1"/>
  <c r="C97" i="1"/>
  <c r="D97" i="1" s="1"/>
  <c r="E97" i="1" s="1"/>
  <c r="F97" i="1" s="1"/>
  <c r="G97" i="1" s="1"/>
  <c r="C82" i="1"/>
  <c r="D82" i="1" s="1"/>
  <c r="E82" i="1" s="1"/>
  <c r="F82" i="1" s="1"/>
  <c r="G82" i="1" s="1"/>
  <c r="C83" i="1"/>
  <c r="D83" i="1" s="1"/>
  <c r="E83" i="1" s="1"/>
  <c r="F83" i="1" s="1"/>
  <c r="G83" i="1" s="1"/>
  <c r="C77" i="1"/>
  <c r="D77" i="1" s="1"/>
  <c r="E77" i="1" s="1"/>
  <c r="F77" i="1" s="1"/>
  <c r="G77" i="1" s="1"/>
  <c r="C76" i="1"/>
  <c r="D76" i="1" s="1"/>
  <c r="E76" i="1" s="1"/>
  <c r="F76" i="1" s="1"/>
  <c r="G76" i="1" s="1"/>
  <c r="C70" i="1"/>
  <c r="C73" i="1" s="1"/>
  <c r="D73" i="1" s="1"/>
  <c r="E73" i="1" s="1"/>
  <c r="F73" i="1" s="1"/>
  <c r="G73" i="1" s="1"/>
  <c r="C65" i="1"/>
  <c r="C68" i="1" s="1"/>
  <c r="D68" i="1" s="1"/>
  <c r="E68" i="1" s="1"/>
  <c r="F68" i="1" s="1"/>
  <c r="G68" i="1" s="1"/>
  <c r="C60" i="1"/>
  <c r="C63" i="1" s="1"/>
  <c r="D63" i="1" s="1"/>
  <c r="E63" i="1" s="1"/>
  <c r="F63" i="1" s="1"/>
  <c r="G63" i="1" s="1"/>
  <c r="C55" i="1"/>
  <c r="C58" i="1" s="1"/>
  <c r="D58" i="1" s="1"/>
  <c r="E58" i="1" s="1"/>
  <c r="F58" i="1" s="1"/>
  <c r="G58" i="1" s="1"/>
  <c r="C50" i="1"/>
  <c r="D50" i="1" s="1"/>
  <c r="E50" i="1" s="1"/>
  <c r="F50" i="1" s="1"/>
  <c r="G50" i="1" s="1"/>
  <c r="D55" i="1" l="1"/>
  <c r="E55" i="1" s="1"/>
  <c r="F55" i="1" s="1"/>
  <c r="G55" i="1" s="1"/>
  <c r="D70" i="1"/>
  <c r="E70" i="1" s="1"/>
  <c r="F70" i="1" s="1"/>
  <c r="G70" i="1" s="1"/>
  <c r="C86" i="1"/>
  <c r="D86" i="1" s="1"/>
  <c r="E86" i="1" s="1"/>
  <c r="F86" i="1" s="1"/>
  <c r="G86" i="1" s="1"/>
  <c r="D65" i="1"/>
  <c r="E65" i="1" s="1"/>
  <c r="F65" i="1" s="1"/>
  <c r="G65" i="1" s="1"/>
  <c r="C80" i="1"/>
  <c r="D80" i="1" s="1"/>
  <c r="E80" i="1" s="1"/>
  <c r="F80" i="1" s="1"/>
  <c r="G80" i="1" s="1"/>
  <c r="D60" i="1"/>
  <c r="E60" i="1" s="1"/>
  <c r="F60" i="1" s="1"/>
  <c r="G60" i="1" s="1"/>
  <c r="C53" i="1"/>
  <c r="D53" i="1" s="1"/>
  <c r="E53" i="1" s="1"/>
  <c r="F53" i="1" s="1"/>
  <c r="G53" i="1" s="1"/>
</calcChain>
</file>

<file path=xl/sharedStrings.xml><?xml version="1.0" encoding="utf-8"?>
<sst xmlns="http://schemas.openxmlformats.org/spreadsheetml/2006/main" count="123" uniqueCount="38">
  <si>
    <t>OPERACIONES</t>
  </si>
  <si>
    <t>CATEGORIAS</t>
  </si>
  <si>
    <t>5         SONDEADOR 1</t>
  </si>
  <si>
    <t>BASICO</t>
  </si>
  <si>
    <t>TURNO</t>
  </si>
  <si>
    <t>GUARDIA</t>
  </si>
  <si>
    <t>VIANDA X DIA</t>
  </si>
  <si>
    <t>41BIS COM</t>
  </si>
  <si>
    <t>ANT X AÑO</t>
  </si>
  <si>
    <t>6        SONDEADOR 2</t>
  </si>
  <si>
    <t>7                  OPERADOR DE BRAZO</t>
  </si>
  <si>
    <t>8           MAQUINISTA 1</t>
  </si>
  <si>
    <t>9         MAQUINISTA 2</t>
  </si>
  <si>
    <t>10         OPERADOR DE CAMPO</t>
  </si>
  <si>
    <t>12                 OPERADOR JEFE</t>
  </si>
  <si>
    <t>MANTENIMIENTO</t>
  </si>
  <si>
    <t>6                    AYUDANTE</t>
  </si>
  <si>
    <t xml:space="preserve">    7              MEDIO OFICIAL</t>
  </si>
  <si>
    <t>8                   OFICIAL</t>
  </si>
  <si>
    <t>10                        OFICIAL SEÑOR</t>
  </si>
  <si>
    <t xml:space="preserve">  11        ESPECIALIZADO </t>
  </si>
  <si>
    <t>LABORATORIO</t>
  </si>
  <si>
    <t>7"        ENSAYADOR</t>
  </si>
  <si>
    <t>8"               ENSAYADOR MEDIO AMBIENTE</t>
  </si>
  <si>
    <t>CARGA Y DESCARGA</t>
  </si>
  <si>
    <t>16         OPERADOR CARGA SEMI SR</t>
  </si>
  <si>
    <t xml:space="preserve">AD. BOYA </t>
  </si>
  <si>
    <t>18         OPERADOR DE CARGA SR.</t>
  </si>
  <si>
    <t>AD. BOYA</t>
  </si>
  <si>
    <t xml:space="preserve">ESCALA SALARIAL OTAMERICA </t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</si>
  <si>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</si>
  <si>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</si>
  <si>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</si>
  <si>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</si>
  <si>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</si>
  <si>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</si>
  <si>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41 BIS</t>
  </si>
  <si>
    <r>
      <t xml:space="preserve">3  </t>
    </r>
    <r>
      <rPr>
        <sz val="12"/>
        <color theme="1"/>
        <rFont val="Calibri"/>
        <family val="2"/>
        <scheme val="minor"/>
      </rPr>
      <t xml:space="preserve"> PARQUIZADO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</si>
</sst>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0" fillId="0" borderId="5" xfId="1" applyNumberFormat="1" applyFont="1" applyBorder="1"/>
    <xf numFmtId="164" fontId="3" fillId="3" borderId="2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6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3" fillId="3" borderId="8" xfId="0" applyNumberFormat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/>
    <xf numFmtId="0" fontId="0" fillId="0" borderId="2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" fontId="0" fillId="0" borderId="19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1FBD-15AD-4A03-98A1-B7F4B19D25F3}">
  <dimension ref="A1:I110"/>
  <sheetViews>
    <sheetView tabSelected="1" topLeftCell="A32" workbookViewId="0">
      <selection activeCell="F45" sqref="F45"/>
    </sheetView>
  </sheetViews>
  <sheetFormatPr baseColWidth="10" defaultColWidth="15.7109375" defaultRowHeight="15" x14ac:dyDescent="0.25"/>
  <sheetData>
    <row r="1" spans="1:9" ht="15" customHeight="1" x14ac:dyDescent="0.25">
      <c r="A1" s="46" t="s">
        <v>29</v>
      </c>
      <c r="B1" s="47"/>
      <c r="C1" s="47"/>
      <c r="D1" s="47"/>
      <c r="E1" s="47"/>
      <c r="F1" s="47"/>
      <c r="G1" s="47"/>
      <c r="H1" s="47"/>
      <c r="I1" s="48"/>
    </row>
    <row r="2" spans="1:9" ht="15" customHeight="1" x14ac:dyDescent="0.25">
      <c r="A2" s="49"/>
      <c r="B2" s="50"/>
      <c r="C2" s="50"/>
      <c r="D2" s="50"/>
      <c r="E2" s="50"/>
      <c r="F2" s="50"/>
      <c r="G2" s="50"/>
      <c r="H2" s="50"/>
      <c r="I2" s="51"/>
    </row>
    <row r="3" spans="1:9" ht="15.75" customHeight="1" thickBot="1" x14ac:dyDescent="0.3">
      <c r="A3" s="52"/>
      <c r="B3" s="53"/>
      <c r="C3" s="53"/>
      <c r="D3" s="53"/>
      <c r="E3" s="53"/>
      <c r="F3" s="53"/>
      <c r="G3" s="53"/>
      <c r="H3" s="53"/>
      <c r="I3" s="54"/>
    </row>
    <row r="4" spans="1:9" ht="15.75" x14ac:dyDescent="0.25">
      <c r="A4" s="38" t="s">
        <v>0</v>
      </c>
      <c r="B4" s="39"/>
      <c r="C4" s="57">
        <v>43922</v>
      </c>
      <c r="D4" s="57">
        <v>44287</v>
      </c>
      <c r="E4" s="57">
        <v>44652</v>
      </c>
      <c r="F4" s="57">
        <v>45017</v>
      </c>
      <c r="G4" s="57">
        <v>45383</v>
      </c>
      <c r="H4" s="57">
        <v>45748</v>
      </c>
      <c r="I4" s="55">
        <v>46113</v>
      </c>
    </row>
    <row r="5" spans="1:9" ht="16.5" thickBot="1" x14ac:dyDescent="0.3">
      <c r="A5" s="36" t="s">
        <v>1</v>
      </c>
      <c r="B5" s="37"/>
      <c r="C5" s="58"/>
      <c r="D5" s="58"/>
      <c r="E5" s="58"/>
      <c r="F5" s="58"/>
      <c r="G5" s="58"/>
      <c r="H5" s="58"/>
      <c r="I5" s="56"/>
    </row>
    <row r="6" spans="1:9" ht="15.75" x14ac:dyDescent="0.25">
      <c r="A6" s="33" t="s">
        <v>2</v>
      </c>
      <c r="B6" s="1" t="s">
        <v>3</v>
      </c>
      <c r="C6" s="7">
        <v>54688</v>
      </c>
      <c r="D6" s="7">
        <v>79298</v>
      </c>
      <c r="E6" s="7">
        <v>107052</v>
      </c>
      <c r="F6" s="7">
        <v>221289</v>
      </c>
      <c r="G6" s="7">
        <v>791065</v>
      </c>
      <c r="H6" s="7">
        <v>1378996</v>
      </c>
      <c r="I6" s="8">
        <v>3005316</v>
      </c>
    </row>
    <row r="7" spans="1:9" ht="15.75" x14ac:dyDescent="0.25">
      <c r="A7" s="34"/>
      <c r="B7" s="2" t="s">
        <v>4</v>
      </c>
      <c r="C7" s="4">
        <f t="shared" ref="C7:H7" si="0">C6*35/100</f>
        <v>19140.8</v>
      </c>
      <c r="D7" s="4">
        <f t="shared" si="0"/>
        <v>27754.3</v>
      </c>
      <c r="E7" s="4">
        <f t="shared" si="0"/>
        <v>37468.199999999997</v>
      </c>
      <c r="F7" s="4">
        <f t="shared" si="0"/>
        <v>77451.149999999994</v>
      </c>
      <c r="G7" s="4">
        <f t="shared" si="0"/>
        <v>276872.75</v>
      </c>
      <c r="H7" s="4">
        <f t="shared" si="0"/>
        <v>482648.6</v>
      </c>
      <c r="I7" s="9">
        <v>225398.7</v>
      </c>
    </row>
    <row r="8" spans="1:9" ht="15.75" x14ac:dyDescent="0.25">
      <c r="A8" s="34"/>
      <c r="B8" s="2" t="s">
        <v>5</v>
      </c>
      <c r="C8" s="4"/>
      <c r="D8" s="4"/>
      <c r="E8" s="4"/>
      <c r="F8" s="4">
        <v>44811</v>
      </c>
      <c r="G8" s="4">
        <v>160191</v>
      </c>
      <c r="H8" s="4">
        <f>(H6+H7)*15/100</f>
        <v>279246.69</v>
      </c>
      <c r="I8" s="9">
        <v>28810</v>
      </c>
    </row>
    <row r="9" spans="1:9" ht="15.75" x14ac:dyDescent="0.25">
      <c r="A9" s="34"/>
      <c r="B9" s="2" t="s">
        <v>6</v>
      </c>
      <c r="C9" s="4">
        <v>698</v>
      </c>
      <c r="D9" s="4">
        <v>1012</v>
      </c>
      <c r="E9" s="4">
        <v>1597</v>
      </c>
      <c r="F9" s="4">
        <v>3335</v>
      </c>
      <c r="G9" s="4">
        <v>11923</v>
      </c>
      <c r="H9" s="4">
        <v>22810</v>
      </c>
      <c r="I9" s="9">
        <v>92000</v>
      </c>
    </row>
    <row r="10" spans="1:9" ht="15.75" x14ac:dyDescent="0.25">
      <c r="A10" s="34"/>
      <c r="B10" s="2" t="s">
        <v>7</v>
      </c>
      <c r="C10" s="4"/>
      <c r="D10" s="4"/>
      <c r="E10" s="4"/>
      <c r="F10" s="4"/>
      <c r="G10" s="4"/>
      <c r="H10" s="4">
        <v>57000</v>
      </c>
      <c r="I10" s="9">
        <v>30053.16</v>
      </c>
    </row>
    <row r="11" spans="1:9" ht="16.5" thickBot="1" x14ac:dyDescent="0.3">
      <c r="A11" s="35"/>
      <c r="B11" s="3" t="s">
        <v>8</v>
      </c>
      <c r="C11" s="10">
        <f t="shared" ref="C11:H11" si="1">(C6+C7)*1/100</f>
        <v>738.28800000000001</v>
      </c>
      <c r="D11" s="10">
        <f t="shared" si="1"/>
        <v>1070.5230000000001</v>
      </c>
      <c r="E11" s="10">
        <f t="shared" si="1"/>
        <v>1445.2020000000002</v>
      </c>
      <c r="F11" s="10">
        <f t="shared" si="1"/>
        <v>2987.4015000000004</v>
      </c>
      <c r="G11" s="10">
        <f t="shared" si="1"/>
        <v>10679.377500000001</v>
      </c>
      <c r="H11" s="10">
        <f t="shared" si="1"/>
        <v>18616.446</v>
      </c>
      <c r="I11" s="11">
        <v>3581449</v>
      </c>
    </row>
    <row r="12" spans="1:9" ht="15.75" x14ac:dyDescent="0.25">
      <c r="A12" s="33" t="s">
        <v>9</v>
      </c>
      <c r="B12" s="1" t="s">
        <v>3</v>
      </c>
      <c r="C12" s="7"/>
      <c r="D12" s="7"/>
      <c r="E12" s="7"/>
      <c r="F12" s="7"/>
      <c r="G12" s="7"/>
      <c r="H12" s="7">
        <v>1482421</v>
      </c>
      <c r="I12" s="8">
        <v>268608.67499999999</v>
      </c>
    </row>
    <row r="13" spans="1:9" ht="15.75" x14ac:dyDescent="0.25">
      <c r="A13" s="34"/>
      <c r="B13" s="2" t="s">
        <v>4</v>
      </c>
      <c r="C13" s="4"/>
      <c r="D13" s="4"/>
      <c r="E13" s="4"/>
      <c r="F13" s="4"/>
      <c r="G13" s="4"/>
      <c r="H13" s="4">
        <f>H12*35/100</f>
        <v>518847.35</v>
      </c>
      <c r="I13" s="9">
        <v>28810</v>
      </c>
    </row>
    <row r="14" spans="1:9" ht="15.75" x14ac:dyDescent="0.25">
      <c r="A14" s="34"/>
      <c r="B14" s="2" t="s">
        <v>5</v>
      </c>
      <c r="C14" s="4"/>
      <c r="D14" s="4"/>
      <c r="E14" s="4"/>
      <c r="F14" s="4"/>
      <c r="G14" s="4"/>
      <c r="H14" s="4">
        <f>(H12+H13)*15/100</f>
        <v>300190.2525</v>
      </c>
      <c r="I14" s="9">
        <v>92000</v>
      </c>
    </row>
    <row r="15" spans="1:9" ht="15.75" x14ac:dyDescent="0.25">
      <c r="A15" s="34"/>
      <c r="B15" s="2" t="s">
        <v>6</v>
      </c>
      <c r="C15" s="4"/>
      <c r="D15" s="4"/>
      <c r="E15" s="4"/>
      <c r="F15" s="4"/>
      <c r="G15" s="4"/>
      <c r="H15" s="4">
        <v>24810</v>
      </c>
      <c r="I15" s="9">
        <v>35814.49</v>
      </c>
    </row>
    <row r="16" spans="1:9" ht="15.75" x14ac:dyDescent="0.25">
      <c r="A16" s="34"/>
      <c r="B16" s="2" t="s">
        <v>7</v>
      </c>
      <c r="C16" s="4"/>
      <c r="D16" s="4"/>
      <c r="E16" s="4"/>
      <c r="F16" s="4"/>
      <c r="G16" s="4"/>
      <c r="H16" s="4">
        <v>69000</v>
      </c>
      <c r="I16" s="9">
        <v>321684</v>
      </c>
    </row>
    <row r="17" spans="1:9" ht="16.5" thickBot="1" x14ac:dyDescent="0.3">
      <c r="A17" s="35"/>
      <c r="B17" s="3" t="s">
        <v>8</v>
      </c>
      <c r="C17" s="10"/>
      <c r="D17" s="10"/>
      <c r="E17" s="10"/>
      <c r="F17" s="10"/>
      <c r="G17" s="10"/>
      <c r="H17" s="10">
        <f>(H12+H13)*1/100</f>
        <v>20012.683499999999</v>
      </c>
      <c r="I17" s="11">
        <v>2974.1867499999998</v>
      </c>
    </row>
    <row r="18" spans="1:9" ht="15.75" x14ac:dyDescent="0.25">
      <c r="A18" s="33" t="s">
        <v>10</v>
      </c>
      <c r="B18" s="1" t="s">
        <v>3</v>
      </c>
      <c r="C18" s="7"/>
      <c r="D18" s="7"/>
      <c r="E18" s="7"/>
      <c r="F18" s="7"/>
      <c r="G18" s="7"/>
      <c r="H18" s="7">
        <v>1593602</v>
      </c>
      <c r="I18" s="8">
        <v>1890011.9720000001</v>
      </c>
    </row>
    <row r="19" spans="1:9" ht="15.75" x14ac:dyDescent="0.25">
      <c r="A19" s="34"/>
      <c r="B19" s="2" t="s">
        <v>4</v>
      </c>
      <c r="C19" s="4"/>
      <c r="D19" s="4"/>
      <c r="E19" s="4"/>
      <c r="F19" s="4"/>
      <c r="G19" s="4"/>
      <c r="H19" s="4">
        <f>H18*35/100</f>
        <v>557760.69999999995</v>
      </c>
      <c r="I19" s="9">
        <v>661504.19019999995</v>
      </c>
    </row>
    <row r="20" spans="1:9" ht="15.75" x14ac:dyDescent="0.25">
      <c r="A20" s="34"/>
      <c r="B20" s="2" t="s">
        <v>5</v>
      </c>
      <c r="C20" s="4"/>
      <c r="D20" s="4"/>
      <c r="E20" s="4"/>
      <c r="F20" s="4"/>
      <c r="G20" s="4"/>
      <c r="H20" s="4">
        <f>(H18+H19)*15/100</f>
        <v>322704.40500000003</v>
      </c>
      <c r="I20" s="9">
        <v>382727.42433000007</v>
      </c>
    </row>
    <row r="21" spans="1:9" ht="15.75" x14ac:dyDescent="0.25">
      <c r="A21" s="34"/>
      <c r="B21" s="2" t="s">
        <v>6</v>
      </c>
      <c r="C21" s="4"/>
      <c r="D21" s="4"/>
      <c r="E21" s="4"/>
      <c r="F21" s="4"/>
      <c r="G21" s="4"/>
      <c r="H21" s="4">
        <v>24810</v>
      </c>
      <c r="I21" s="9">
        <v>37000</v>
      </c>
    </row>
    <row r="22" spans="1:9" ht="15.75" x14ac:dyDescent="0.25">
      <c r="A22" s="34"/>
      <c r="B22" s="2" t="s">
        <v>7</v>
      </c>
      <c r="C22" s="4"/>
      <c r="D22" s="4"/>
      <c r="E22" s="4"/>
      <c r="F22" s="4"/>
      <c r="G22" s="4"/>
      <c r="H22" s="4">
        <v>69000</v>
      </c>
      <c r="I22" s="9">
        <v>321684</v>
      </c>
    </row>
    <row r="23" spans="1:9" ht="16.5" thickBot="1" x14ac:dyDescent="0.3">
      <c r="A23" s="35"/>
      <c r="B23" s="3" t="s">
        <v>8</v>
      </c>
      <c r="C23" s="10"/>
      <c r="D23" s="10"/>
      <c r="E23" s="10"/>
      <c r="F23" s="10"/>
      <c r="G23" s="10"/>
      <c r="H23" s="10">
        <f>(H18+H19)*1/100</f>
        <v>21513.627</v>
      </c>
      <c r="I23" s="11">
        <v>25515.161622</v>
      </c>
    </row>
    <row r="24" spans="1:9" ht="15.75" x14ac:dyDescent="0.25">
      <c r="A24" s="33" t="s">
        <v>11</v>
      </c>
      <c r="B24" s="1" t="s">
        <v>3</v>
      </c>
      <c r="C24" s="7">
        <v>63198</v>
      </c>
      <c r="D24" s="7">
        <v>91637</v>
      </c>
      <c r="E24" s="7">
        <v>123710</v>
      </c>
      <c r="F24" s="7">
        <v>255723</v>
      </c>
      <c r="G24" s="7">
        <v>914160</v>
      </c>
      <c r="H24" s="7">
        <v>1713122</v>
      </c>
      <c r="I24" s="8">
        <v>2031762.692</v>
      </c>
    </row>
    <row r="25" spans="1:9" ht="15.75" x14ac:dyDescent="0.25">
      <c r="A25" s="34"/>
      <c r="B25" s="2" t="s">
        <v>4</v>
      </c>
      <c r="C25" s="4">
        <f t="shared" ref="C25:H25" si="2">C24*35/100</f>
        <v>22119.3</v>
      </c>
      <c r="D25" s="4">
        <f t="shared" si="2"/>
        <v>32072.95</v>
      </c>
      <c r="E25" s="4">
        <f t="shared" si="2"/>
        <v>43298.5</v>
      </c>
      <c r="F25" s="4">
        <f t="shared" si="2"/>
        <v>89503.05</v>
      </c>
      <c r="G25" s="4">
        <f t="shared" si="2"/>
        <v>319956</v>
      </c>
      <c r="H25" s="4">
        <f t="shared" si="2"/>
        <v>599592.69999999995</v>
      </c>
      <c r="I25" s="9">
        <v>711116.94219999993</v>
      </c>
    </row>
    <row r="26" spans="1:9" ht="15.75" x14ac:dyDescent="0.25">
      <c r="A26" s="34"/>
      <c r="B26" s="2" t="s">
        <v>5</v>
      </c>
      <c r="C26" s="4"/>
      <c r="D26" s="4"/>
      <c r="E26" s="4"/>
      <c r="F26" s="4">
        <v>51784</v>
      </c>
      <c r="G26" s="4">
        <v>185117</v>
      </c>
      <c r="H26" s="4">
        <f>(H24+H25)*15/100</f>
        <v>346907.20500000002</v>
      </c>
      <c r="I26" s="9">
        <v>411431.94513000001</v>
      </c>
    </row>
    <row r="27" spans="1:9" ht="15.75" x14ac:dyDescent="0.25">
      <c r="A27" s="34"/>
      <c r="B27" s="2" t="s">
        <v>6</v>
      </c>
      <c r="C27" s="4">
        <v>698</v>
      </c>
      <c r="D27" s="4">
        <v>1012</v>
      </c>
      <c r="E27" s="4">
        <v>1597</v>
      </c>
      <c r="F27" s="4">
        <v>3335</v>
      </c>
      <c r="G27" s="4">
        <v>11923</v>
      </c>
      <c r="H27" s="4">
        <v>26810</v>
      </c>
      <c r="I27" s="9">
        <v>34000</v>
      </c>
    </row>
    <row r="28" spans="1:9" ht="15.75" x14ac:dyDescent="0.25">
      <c r="A28" s="34"/>
      <c r="B28" s="2" t="s">
        <v>7</v>
      </c>
      <c r="C28" s="4"/>
      <c r="D28" s="4"/>
      <c r="E28" s="4"/>
      <c r="F28" s="4"/>
      <c r="G28" s="4"/>
      <c r="H28" s="4">
        <v>80000</v>
      </c>
      <c r="I28" s="9">
        <v>382700</v>
      </c>
    </row>
    <row r="29" spans="1:9" ht="16.5" thickBot="1" x14ac:dyDescent="0.3">
      <c r="A29" s="35"/>
      <c r="B29" s="3" t="s">
        <v>8</v>
      </c>
      <c r="C29" s="10">
        <f t="shared" ref="C29:H29" si="3">(C24+C25)*1/100</f>
        <v>853.173</v>
      </c>
      <c r="D29" s="10">
        <f t="shared" si="3"/>
        <v>1237.0995</v>
      </c>
      <c r="E29" s="10">
        <f t="shared" si="3"/>
        <v>1670.085</v>
      </c>
      <c r="F29" s="10">
        <f t="shared" si="3"/>
        <v>3452.2604999999999</v>
      </c>
      <c r="G29" s="10">
        <f t="shared" si="3"/>
        <v>12341.16</v>
      </c>
      <c r="H29" s="10">
        <f t="shared" si="3"/>
        <v>23127.147000000001</v>
      </c>
      <c r="I29" s="11">
        <v>27428.796342000001</v>
      </c>
    </row>
    <row r="30" spans="1:9" ht="15.75" x14ac:dyDescent="0.25">
      <c r="A30" s="33" t="s">
        <v>12</v>
      </c>
      <c r="B30" s="1" t="s">
        <v>3</v>
      </c>
      <c r="C30" s="7"/>
      <c r="D30" s="7"/>
      <c r="E30" s="7"/>
      <c r="F30" s="7"/>
      <c r="G30" s="7"/>
      <c r="H30" s="7">
        <v>1841607</v>
      </c>
      <c r="I30" s="8">
        <v>2184145.9019999998</v>
      </c>
    </row>
    <row r="31" spans="1:9" ht="15.75" x14ac:dyDescent="0.25">
      <c r="A31" s="34"/>
      <c r="B31" s="2" t="s">
        <v>4</v>
      </c>
      <c r="C31" s="4"/>
      <c r="D31" s="4"/>
      <c r="E31" s="4"/>
      <c r="F31" s="4"/>
      <c r="G31" s="4"/>
      <c r="H31" s="4">
        <f>H30*35/100</f>
        <v>644562.44999999995</v>
      </c>
      <c r="I31" s="9">
        <v>764451.06569999992</v>
      </c>
    </row>
    <row r="32" spans="1:9" ht="15.75" x14ac:dyDescent="0.25">
      <c r="A32" s="34"/>
      <c r="B32" s="2" t="s">
        <v>5</v>
      </c>
      <c r="C32" s="4"/>
      <c r="D32" s="4"/>
      <c r="E32" s="4"/>
      <c r="F32" s="4"/>
      <c r="G32" s="4"/>
      <c r="H32" s="4">
        <f>(H30+H31)*15/100</f>
        <v>372925.41749999998</v>
      </c>
      <c r="I32" s="9">
        <v>442289.545155</v>
      </c>
    </row>
    <row r="33" spans="1:9" ht="15.75" x14ac:dyDescent="0.25">
      <c r="A33" s="34"/>
      <c r="B33" s="2" t="s">
        <v>6</v>
      </c>
      <c r="C33" s="4"/>
      <c r="D33" s="4"/>
      <c r="E33" s="4"/>
      <c r="F33" s="4"/>
      <c r="G33" s="4"/>
      <c r="H33" s="4">
        <v>28810</v>
      </c>
      <c r="I33" s="9">
        <v>34000</v>
      </c>
    </row>
    <row r="34" spans="1:9" ht="15.75" x14ac:dyDescent="0.25">
      <c r="A34" s="34"/>
      <c r="B34" s="2" t="s">
        <v>7</v>
      </c>
      <c r="C34" s="4"/>
      <c r="D34" s="4"/>
      <c r="E34" s="4"/>
      <c r="F34" s="4"/>
      <c r="G34" s="4"/>
      <c r="H34" s="4">
        <v>92000</v>
      </c>
      <c r="I34" s="9">
        <v>396932</v>
      </c>
    </row>
    <row r="35" spans="1:9" ht="16.5" thickBot="1" x14ac:dyDescent="0.3">
      <c r="A35" s="35"/>
      <c r="B35" s="3" t="s">
        <v>8</v>
      </c>
      <c r="C35" s="10"/>
      <c r="D35" s="10"/>
      <c r="E35" s="10"/>
      <c r="F35" s="10"/>
      <c r="G35" s="10"/>
      <c r="H35" s="10">
        <f>(H30+H31)*1/100</f>
        <v>24861.694500000001</v>
      </c>
      <c r="I35" s="11">
        <v>29485.969677000001</v>
      </c>
    </row>
    <row r="36" spans="1:9" ht="15.75" x14ac:dyDescent="0.25">
      <c r="A36" s="33" t="s">
        <v>13</v>
      </c>
      <c r="B36" s="1" t="s">
        <v>3</v>
      </c>
      <c r="C36" s="7">
        <v>73035</v>
      </c>
      <c r="D36" s="7">
        <v>105901</v>
      </c>
      <c r="E36" s="7">
        <v>142963</v>
      </c>
      <c r="F36" s="7">
        <v>295522</v>
      </c>
      <c r="G36" s="7">
        <v>1056431</v>
      </c>
      <c r="H36" s="7">
        <v>1979727</v>
      </c>
      <c r="I36" s="8">
        <v>2347956.2220000001</v>
      </c>
    </row>
    <row r="37" spans="1:9" ht="15.75" x14ac:dyDescent="0.25">
      <c r="A37" s="34"/>
      <c r="B37" s="2" t="s">
        <v>4</v>
      </c>
      <c r="C37" s="4">
        <f t="shared" ref="C37:H37" si="4">C36*35/100</f>
        <v>25562.25</v>
      </c>
      <c r="D37" s="4">
        <f t="shared" si="4"/>
        <v>37065.35</v>
      </c>
      <c r="E37" s="4">
        <f t="shared" si="4"/>
        <v>50037.05</v>
      </c>
      <c r="F37" s="4">
        <f t="shared" si="4"/>
        <v>103432.7</v>
      </c>
      <c r="G37" s="4">
        <f t="shared" si="4"/>
        <v>369750.85</v>
      </c>
      <c r="H37" s="4">
        <f t="shared" si="4"/>
        <v>692904.45</v>
      </c>
      <c r="I37" s="9">
        <v>821784.67769999988</v>
      </c>
    </row>
    <row r="38" spans="1:9" ht="15.75" x14ac:dyDescent="0.25">
      <c r="A38" s="34"/>
      <c r="B38" s="2" t="s">
        <v>5</v>
      </c>
      <c r="C38" s="4"/>
      <c r="D38" s="4"/>
      <c r="E38" s="4"/>
      <c r="F38" s="4">
        <v>59843</v>
      </c>
      <c r="G38" s="4">
        <v>213927</v>
      </c>
      <c r="H38" s="4">
        <f>(H36+H37)*15/100</f>
        <v>400894.71750000003</v>
      </c>
      <c r="I38" s="9">
        <v>475461.13495500002</v>
      </c>
    </row>
    <row r="39" spans="1:9" ht="15.75" x14ac:dyDescent="0.25">
      <c r="A39" s="34"/>
      <c r="B39" s="2" t="s">
        <v>6</v>
      </c>
      <c r="C39" s="4">
        <v>698</v>
      </c>
      <c r="D39" s="4">
        <v>1012</v>
      </c>
      <c r="E39" s="4">
        <v>1597</v>
      </c>
      <c r="F39" s="4">
        <v>3335</v>
      </c>
      <c r="G39" s="4">
        <v>11923</v>
      </c>
      <c r="H39" s="4">
        <v>28810</v>
      </c>
      <c r="I39" s="9">
        <v>37000</v>
      </c>
    </row>
    <row r="40" spans="1:9" ht="15.75" x14ac:dyDescent="0.25">
      <c r="A40" s="34"/>
      <c r="B40" s="2" t="s">
        <v>7</v>
      </c>
      <c r="C40" s="4"/>
      <c r="D40" s="4"/>
      <c r="E40" s="4"/>
      <c r="F40" s="4"/>
      <c r="G40" s="4"/>
      <c r="H40" s="4">
        <v>92000</v>
      </c>
      <c r="I40" s="9">
        <v>455562</v>
      </c>
    </row>
    <row r="41" spans="1:9" ht="16.5" thickBot="1" x14ac:dyDescent="0.3">
      <c r="A41" s="35"/>
      <c r="B41" s="3" t="s">
        <v>8</v>
      </c>
      <c r="C41" s="10">
        <f t="shared" ref="C41:H41" si="5">(C36+C37)*1/100</f>
        <v>985.97249999999997</v>
      </c>
      <c r="D41" s="10">
        <f t="shared" si="5"/>
        <v>1429.6635000000001</v>
      </c>
      <c r="E41" s="10">
        <f t="shared" si="5"/>
        <v>1930.0004999999999</v>
      </c>
      <c r="F41" s="10">
        <f t="shared" si="5"/>
        <v>3989.547</v>
      </c>
      <c r="G41" s="10">
        <f t="shared" si="5"/>
        <v>14261.818500000001</v>
      </c>
      <c r="H41" s="10">
        <f t="shared" si="5"/>
        <v>26726.3145</v>
      </c>
      <c r="I41" s="11">
        <v>31697.408996999999</v>
      </c>
    </row>
    <row r="42" spans="1:9" ht="15.75" x14ac:dyDescent="0.25">
      <c r="A42" s="33" t="s">
        <v>14</v>
      </c>
      <c r="B42" s="1" t="s">
        <v>3</v>
      </c>
      <c r="C42" s="7">
        <v>84400</v>
      </c>
      <c r="D42" s="7">
        <v>122380</v>
      </c>
      <c r="E42" s="7">
        <v>165213</v>
      </c>
      <c r="F42" s="7">
        <v>341515</v>
      </c>
      <c r="G42" s="7">
        <v>1220848</v>
      </c>
      <c r="H42" s="7">
        <v>2287822</v>
      </c>
      <c r="I42" s="8">
        <v>2713356.892</v>
      </c>
    </row>
    <row r="43" spans="1:9" ht="15.75" x14ac:dyDescent="0.25">
      <c r="A43" s="34"/>
      <c r="B43" s="2" t="s">
        <v>4</v>
      </c>
      <c r="C43" s="4">
        <f t="shared" ref="C43:H43" si="6">C42*35/100</f>
        <v>29540</v>
      </c>
      <c r="D43" s="4">
        <f t="shared" si="6"/>
        <v>42833</v>
      </c>
      <c r="E43" s="4">
        <f t="shared" si="6"/>
        <v>57824.55</v>
      </c>
      <c r="F43" s="4">
        <f t="shared" si="6"/>
        <v>119530.25</v>
      </c>
      <c r="G43" s="4">
        <f t="shared" si="6"/>
        <v>427296.8</v>
      </c>
      <c r="H43" s="4">
        <f t="shared" si="6"/>
        <v>800737.7</v>
      </c>
      <c r="I43" s="9">
        <v>949674.9121999999</v>
      </c>
    </row>
    <row r="44" spans="1:9" ht="15.75" x14ac:dyDescent="0.25">
      <c r="A44" s="34"/>
      <c r="B44" s="2" t="s">
        <v>5</v>
      </c>
      <c r="C44" s="4"/>
      <c r="D44" s="4"/>
      <c r="E44" s="4"/>
      <c r="F44" s="4">
        <v>69157</v>
      </c>
      <c r="G44" s="4">
        <v>247222</v>
      </c>
      <c r="H44" s="4">
        <f>(H42+H43)*15/100</f>
        <v>463283.95500000002</v>
      </c>
      <c r="I44" s="9">
        <v>549454.77063000004</v>
      </c>
    </row>
    <row r="45" spans="1:9" ht="15.75" x14ac:dyDescent="0.25">
      <c r="A45" s="34"/>
      <c r="B45" s="2" t="s">
        <v>6</v>
      </c>
      <c r="C45" s="4">
        <v>698</v>
      </c>
      <c r="D45" s="4">
        <v>1012</v>
      </c>
      <c r="E45" s="4">
        <v>1597</v>
      </c>
      <c r="F45" s="4">
        <v>3335</v>
      </c>
      <c r="G45" s="4">
        <v>11923</v>
      </c>
      <c r="H45" s="4">
        <v>28810</v>
      </c>
      <c r="I45" s="9">
        <v>37000</v>
      </c>
    </row>
    <row r="46" spans="1:9" ht="15.75" x14ac:dyDescent="0.25">
      <c r="A46" s="34"/>
      <c r="B46" s="2" t="s">
        <v>7</v>
      </c>
      <c r="C46" s="4"/>
      <c r="D46" s="4"/>
      <c r="E46" s="4"/>
      <c r="F46" s="4"/>
      <c r="G46" s="4"/>
      <c r="H46" s="4">
        <v>92000</v>
      </c>
      <c r="I46" s="9">
        <v>455562</v>
      </c>
    </row>
    <row r="47" spans="1:9" ht="16.5" thickBot="1" x14ac:dyDescent="0.3">
      <c r="A47" s="35"/>
      <c r="B47" s="3" t="s">
        <v>8</v>
      </c>
      <c r="C47" s="10">
        <f t="shared" ref="C47:H47" si="7">(C42+C43)*1/100</f>
        <v>1139.4000000000001</v>
      </c>
      <c r="D47" s="10">
        <f t="shared" si="7"/>
        <v>1652.13</v>
      </c>
      <c r="E47" s="10">
        <f t="shared" si="7"/>
        <v>2230.3755000000001</v>
      </c>
      <c r="F47" s="10">
        <f t="shared" si="7"/>
        <v>4610.4525000000003</v>
      </c>
      <c r="G47" s="10">
        <f t="shared" si="7"/>
        <v>16481.448</v>
      </c>
      <c r="H47" s="10">
        <f t="shared" si="7"/>
        <v>30885.597000000002</v>
      </c>
      <c r="I47" s="11">
        <v>36630.318041999999</v>
      </c>
    </row>
    <row r="48" spans="1:9" ht="15.75" customHeight="1" thickBot="1" x14ac:dyDescent="0.3">
      <c r="A48" s="40" t="s">
        <v>15</v>
      </c>
      <c r="B48" s="41"/>
      <c r="C48" s="41"/>
      <c r="D48" s="41"/>
      <c r="E48" s="41"/>
      <c r="F48" s="41"/>
      <c r="G48" s="41"/>
      <c r="H48" s="41"/>
      <c r="I48" s="42"/>
    </row>
    <row r="49" spans="1:9" ht="15.75" x14ac:dyDescent="0.25">
      <c r="A49" s="33" t="s">
        <v>16</v>
      </c>
      <c r="B49" s="1" t="s">
        <v>3</v>
      </c>
      <c r="C49" s="7">
        <v>50872</v>
      </c>
      <c r="D49" s="7">
        <f t="shared" ref="D49:D70" si="8">C49*45/100+C49</f>
        <v>73764.399999999994</v>
      </c>
      <c r="E49" s="7">
        <f t="shared" ref="E49:E70" si="9">D49*57.82/100+D49</f>
        <v>116414.97607999999</v>
      </c>
      <c r="F49" s="7">
        <f t="shared" ref="F49:F70" si="10">E49*108.8/100+E49</f>
        <v>243074.47005503997</v>
      </c>
      <c r="G49" s="7">
        <f t="shared" ref="G49:G70" si="11">F49*257.48/100+F49</f>
        <v>868942.61555275694</v>
      </c>
      <c r="H49" s="7">
        <v>1482421</v>
      </c>
      <c r="I49" s="8">
        <v>1758151.3060000001</v>
      </c>
    </row>
    <row r="50" spans="1:9" ht="15.75" x14ac:dyDescent="0.25">
      <c r="A50" s="34"/>
      <c r="B50" s="2" t="s">
        <v>5</v>
      </c>
      <c r="C50" s="4">
        <f>C49*22.5/100</f>
        <v>11446.2</v>
      </c>
      <c r="D50" s="4">
        <f t="shared" si="8"/>
        <v>16596.990000000002</v>
      </c>
      <c r="E50" s="4">
        <f t="shared" si="9"/>
        <v>26193.369618000004</v>
      </c>
      <c r="F50" s="4">
        <f t="shared" si="10"/>
        <v>54691.755762384011</v>
      </c>
      <c r="G50" s="4">
        <f t="shared" si="11"/>
        <v>195512.08849937035</v>
      </c>
      <c r="H50" s="4">
        <f>H49*22.5/100</f>
        <v>333544.72499999998</v>
      </c>
      <c r="I50" s="9">
        <v>395584.04384999996</v>
      </c>
    </row>
    <row r="51" spans="1:9" ht="15.75" x14ac:dyDescent="0.25">
      <c r="A51" s="34"/>
      <c r="B51" s="2" t="s">
        <v>6</v>
      </c>
      <c r="C51" s="4">
        <v>698</v>
      </c>
      <c r="D51" s="4">
        <f t="shared" si="8"/>
        <v>1012.1</v>
      </c>
      <c r="E51" s="4">
        <f t="shared" si="9"/>
        <v>1597.2962200000002</v>
      </c>
      <c r="F51" s="4">
        <f t="shared" si="10"/>
        <v>3335.1545073600005</v>
      </c>
      <c r="G51" s="4">
        <f t="shared" si="11"/>
        <v>11922.51033291053</v>
      </c>
      <c r="H51" s="4">
        <v>24810</v>
      </c>
      <c r="I51" s="9">
        <v>32000</v>
      </c>
    </row>
    <row r="52" spans="1:9" ht="15.75" x14ac:dyDescent="0.25">
      <c r="A52" s="34"/>
      <c r="B52" s="2" t="s">
        <v>7</v>
      </c>
      <c r="C52" s="4"/>
      <c r="D52" s="4">
        <f t="shared" si="8"/>
        <v>0</v>
      </c>
      <c r="E52" s="4">
        <f t="shared" si="9"/>
        <v>0</v>
      </c>
      <c r="F52" s="4">
        <f t="shared" si="10"/>
        <v>0</v>
      </c>
      <c r="G52" s="4">
        <f t="shared" si="11"/>
        <v>0</v>
      </c>
      <c r="H52" s="4">
        <v>69000</v>
      </c>
      <c r="I52" s="9">
        <v>321684</v>
      </c>
    </row>
    <row r="53" spans="1:9" ht="16.5" thickBot="1" x14ac:dyDescent="0.3">
      <c r="A53" s="35"/>
      <c r="B53" s="3" t="s">
        <v>8</v>
      </c>
      <c r="C53" s="10">
        <f>(C49+C50)*1/100</f>
        <v>623.18200000000002</v>
      </c>
      <c r="D53" s="10">
        <f t="shared" si="8"/>
        <v>903.61390000000006</v>
      </c>
      <c r="E53" s="10">
        <f t="shared" si="9"/>
        <v>1426.0834569800002</v>
      </c>
      <c r="F53" s="10">
        <f t="shared" si="10"/>
        <v>2977.6622581742404</v>
      </c>
      <c r="G53" s="10">
        <f t="shared" si="11"/>
        <v>10644.547040521275</v>
      </c>
      <c r="H53" s="10">
        <f>(H49+H50)*1/100</f>
        <v>18159.65725</v>
      </c>
      <c r="I53" s="11">
        <v>21537.353498500001</v>
      </c>
    </row>
    <row r="54" spans="1:9" ht="15.75" x14ac:dyDescent="0.25">
      <c r="A54" s="33" t="s">
        <v>17</v>
      </c>
      <c r="B54" s="1" t="s">
        <v>3</v>
      </c>
      <c r="C54" s="7">
        <v>54688</v>
      </c>
      <c r="D54" s="7">
        <f t="shared" si="8"/>
        <v>79297.600000000006</v>
      </c>
      <c r="E54" s="7">
        <f t="shared" si="9"/>
        <v>125147.47232000002</v>
      </c>
      <c r="F54" s="7">
        <f t="shared" si="10"/>
        <v>261307.92220416002</v>
      </c>
      <c r="G54" s="7">
        <f t="shared" si="11"/>
        <v>934123.56029543129</v>
      </c>
      <c r="H54" s="7">
        <v>1593602</v>
      </c>
      <c r="I54" s="8">
        <v>1890011.9720000001</v>
      </c>
    </row>
    <row r="55" spans="1:9" ht="15.75" x14ac:dyDescent="0.25">
      <c r="A55" s="34"/>
      <c r="B55" s="2" t="s">
        <v>5</v>
      </c>
      <c r="C55" s="4">
        <f>C54*22.5/100</f>
        <v>12304.8</v>
      </c>
      <c r="D55" s="4">
        <f t="shared" si="8"/>
        <v>17841.96</v>
      </c>
      <c r="E55" s="4">
        <f t="shared" si="9"/>
        <v>28158.181272000002</v>
      </c>
      <c r="F55" s="4">
        <f t="shared" si="10"/>
        <v>58794.282495936</v>
      </c>
      <c r="G55" s="4">
        <f t="shared" si="11"/>
        <v>210177.80106647202</v>
      </c>
      <c r="H55" s="4">
        <f>H54*22.5/100</f>
        <v>358560.45</v>
      </c>
      <c r="I55" s="9">
        <v>425252.6937</v>
      </c>
    </row>
    <row r="56" spans="1:9" ht="15.75" x14ac:dyDescent="0.25">
      <c r="A56" s="34"/>
      <c r="B56" s="2" t="s">
        <v>6</v>
      </c>
      <c r="C56" s="4">
        <v>698</v>
      </c>
      <c r="D56" s="4">
        <f t="shared" si="8"/>
        <v>1012.1</v>
      </c>
      <c r="E56" s="4">
        <f t="shared" si="9"/>
        <v>1597.2962200000002</v>
      </c>
      <c r="F56" s="4">
        <f t="shared" si="10"/>
        <v>3335.1545073600005</v>
      </c>
      <c r="G56" s="4">
        <f t="shared" si="11"/>
        <v>11922.51033291053</v>
      </c>
      <c r="H56" s="4">
        <v>24810</v>
      </c>
      <c r="I56" s="9">
        <v>32000</v>
      </c>
    </row>
    <row r="57" spans="1:9" ht="15.75" x14ac:dyDescent="0.25">
      <c r="A57" s="34"/>
      <c r="B57" s="2" t="s">
        <v>7</v>
      </c>
      <c r="C57" s="4"/>
      <c r="D57" s="4">
        <f t="shared" si="8"/>
        <v>0</v>
      </c>
      <c r="E57" s="4">
        <f t="shared" si="9"/>
        <v>0</v>
      </c>
      <c r="F57" s="4">
        <f t="shared" si="10"/>
        <v>0</v>
      </c>
      <c r="G57" s="4">
        <f t="shared" si="11"/>
        <v>0</v>
      </c>
      <c r="H57" s="4">
        <v>69000</v>
      </c>
      <c r="I57" s="9">
        <v>321684</v>
      </c>
    </row>
    <row r="58" spans="1:9" ht="16.5" thickBot="1" x14ac:dyDescent="0.3">
      <c r="A58" s="35"/>
      <c r="B58" s="3" t="s">
        <v>8</v>
      </c>
      <c r="C58" s="10">
        <f>(C55+C54)*1/100</f>
        <v>669.928</v>
      </c>
      <c r="D58" s="10">
        <f t="shared" si="8"/>
        <v>971.39560000000006</v>
      </c>
      <c r="E58" s="10">
        <f t="shared" si="9"/>
        <v>1533.05653592</v>
      </c>
      <c r="F58" s="10">
        <f t="shared" si="10"/>
        <v>3201.0220470009599</v>
      </c>
      <c r="G58" s="10">
        <f t="shared" si="11"/>
        <v>11443.01361361903</v>
      </c>
      <c r="H58" s="10">
        <f>(H54+H55)*1/100</f>
        <v>19521.624499999998</v>
      </c>
      <c r="I58" s="11">
        <v>23152.646657000001</v>
      </c>
    </row>
    <row r="59" spans="1:9" ht="15.75" x14ac:dyDescent="0.25">
      <c r="A59" s="33" t="s">
        <v>18</v>
      </c>
      <c r="B59" s="1" t="s">
        <v>3</v>
      </c>
      <c r="C59" s="7">
        <v>58789</v>
      </c>
      <c r="D59" s="7">
        <f t="shared" si="8"/>
        <v>85244.05</v>
      </c>
      <c r="E59" s="7">
        <f t="shared" si="9"/>
        <v>134532.15971000001</v>
      </c>
      <c r="F59" s="7">
        <f t="shared" si="10"/>
        <v>280903.14947448001</v>
      </c>
      <c r="G59" s="7">
        <f t="shared" si="11"/>
        <v>1004172.5787413712</v>
      </c>
      <c r="H59" s="7">
        <v>1713122</v>
      </c>
      <c r="I59" s="8">
        <v>2031762.692</v>
      </c>
    </row>
    <row r="60" spans="1:9" ht="15.75" x14ac:dyDescent="0.25">
      <c r="A60" s="34"/>
      <c r="B60" s="2" t="s">
        <v>5</v>
      </c>
      <c r="C60" s="4">
        <f>C59*22.5/100</f>
        <v>13227.525</v>
      </c>
      <c r="D60" s="4">
        <f t="shared" si="8"/>
        <v>19179.911249999997</v>
      </c>
      <c r="E60" s="4">
        <f t="shared" si="9"/>
        <v>30269.735934749995</v>
      </c>
      <c r="F60" s="4">
        <f t="shared" si="10"/>
        <v>63203.208631757989</v>
      </c>
      <c r="G60" s="4">
        <f t="shared" si="11"/>
        <v>225938.83021680848</v>
      </c>
      <c r="H60" s="4">
        <f>H59*22.5/100</f>
        <v>385452.45</v>
      </c>
      <c r="I60" s="9">
        <v>457146.60570000001</v>
      </c>
    </row>
    <row r="61" spans="1:9" ht="15.75" x14ac:dyDescent="0.25">
      <c r="A61" s="34"/>
      <c r="B61" s="2" t="s">
        <v>6</v>
      </c>
      <c r="C61" s="4">
        <v>698</v>
      </c>
      <c r="D61" s="4">
        <f t="shared" si="8"/>
        <v>1012.1</v>
      </c>
      <c r="E61" s="4">
        <f t="shared" si="9"/>
        <v>1597.2962200000002</v>
      </c>
      <c r="F61" s="4">
        <f t="shared" si="10"/>
        <v>3335.1545073600005</v>
      </c>
      <c r="G61" s="4">
        <f t="shared" si="11"/>
        <v>11922.51033291053</v>
      </c>
      <c r="H61" s="4">
        <v>26810</v>
      </c>
      <c r="I61" s="9">
        <v>34000</v>
      </c>
    </row>
    <row r="62" spans="1:9" ht="15.75" x14ac:dyDescent="0.25">
      <c r="A62" s="34"/>
      <c r="B62" s="2" t="s">
        <v>7</v>
      </c>
      <c r="C62" s="4"/>
      <c r="D62" s="4">
        <f t="shared" si="8"/>
        <v>0</v>
      </c>
      <c r="E62" s="4">
        <f t="shared" si="9"/>
        <v>0</v>
      </c>
      <c r="F62" s="4">
        <f t="shared" si="10"/>
        <v>0</v>
      </c>
      <c r="G62" s="4">
        <f t="shared" si="11"/>
        <v>0</v>
      </c>
      <c r="H62" s="4">
        <v>80000</v>
      </c>
      <c r="I62" s="9">
        <v>382700</v>
      </c>
    </row>
    <row r="63" spans="1:9" ht="16.5" thickBot="1" x14ac:dyDescent="0.3">
      <c r="A63" s="35"/>
      <c r="B63" s="3" t="s">
        <v>8</v>
      </c>
      <c r="C63" s="10">
        <f>(C59+C60)*1/100</f>
        <v>720.1652499999999</v>
      </c>
      <c r="D63" s="10">
        <f t="shared" si="8"/>
        <v>1044.2396124999998</v>
      </c>
      <c r="E63" s="10">
        <f t="shared" si="9"/>
        <v>1648.0189564474997</v>
      </c>
      <c r="F63" s="10">
        <f t="shared" si="10"/>
        <v>3441.0635810623794</v>
      </c>
      <c r="G63" s="10">
        <f t="shared" si="11"/>
        <v>12301.114089581793</v>
      </c>
      <c r="H63" s="10">
        <f>(H59+H60)*1/100</f>
        <v>20985.744500000001</v>
      </c>
      <c r="I63" s="11">
        <v>24889.092977</v>
      </c>
    </row>
    <row r="64" spans="1:9" ht="15.75" x14ac:dyDescent="0.25">
      <c r="A64" s="33" t="s">
        <v>19</v>
      </c>
      <c r="B64" s="1" t="s">
        <v>3</v>
      </c>
      <c r="C64" s="7">
        <v>63198</v>
      </c>
      <c r="D64" s="7">
        <f t="shared" si="8"/>
        <v>91637.1</v>
      </c>
      <c r="E64" s="7">
        <f t="shared" si="9"/>
        <v>144621.67122000002</v>
      </c>
      <c r="F64" s="7">
        <f t="shared" si="10"/>
        <v>301970.04950736003</v>
      </c>
      <c r="G64" s="7">
        <f t="shared" si="11"/>
        <v>1079482.5329789107</v>
      </c>
      <c r="H64" s="7">
        <v>1979727</v>
      </c>
      <c r="I64" s="8">
        <v>2347956.2220000001</v>
      </c>
    </row>
    <row r="65" spans="1:9" ht="15.75" x14ac:dyDescent="0.25">
      <c r="A65" s="34"/>
      <c r="B65" s="2" t="s">
        <v>5</v>
      </c>
      <c r="C65" s="4">
        <f>C64*22.5/100</f>
        <v>14219.55</v>
      </c>
      <c r="D65" s="4">
        <f t="shared" si="8"/>
        <v>20618.3475</v>
      </c>
      <c r="E65" s="4">
        <f t="shared" si="9"/>
        <v>32539.876024500001</v>
      </c>
      <c r="F65" s="4">
        <f t="shared" si="10"/>
        <v>67943.261139156006</v>
      </c>
      <c r="G65" s="4">
        <f t="shared" si="11"/>
        <v>242883.56992025493</v>
      </c>
      <c r="H65" s="4">
        <f>H64*22.5/100</f>
        <v>445438.57500000001</v>
      </c>
      <c r="I65" s="9">
        <v>528290.14994999999</v>
      </c>
    </row>
    <row r="66" spans="1:9" ht="15.75" x14ac:dyDescent="0.25">
      <c r="A66" s="34"/>
      <c r="B66" s="2" t="s">
        <v>6</v>
      </c>
      <c r="C66" s="4">
        <v>698</v>
      </c>
      <c r="D66" s="4">
        <f t="shared" si="8"/>
        <v>1012.1</v>
      </c>
      <c r="E66" s="4">
        <f t="shared" si="9"/>
        <v>1597.2962200000002</v>
      </c>
      <c r="F66" s="4">
        <f t="shared" si="10"/>
        <v>3335.1545073600005</v>
      </c>
      <c r="G66" s="4">
        <f t="shared" si="11"/>
        <v>11922.51033291053</v>
      </c>
      <c r="H66" s="4">
        <v>28810</v>
      </c>
      <c r="I66" s="9">
        <v>37000</v>
      </c>
    </row>
    <row r="67" spans="1:9" ht="15.75" x14ac:dyDescent="0.25">
      <c r="A67" s="34"/>
      <c r="B67" s="2" t="s">
        <v>7</v>
      </c>
      <c r="C67" s="4"/>
      <c r="D67" s="4">
        <f t="shared" si="8"/>
        <v>0</v>
      </c>
      <c r="E67" s="4">
        <f t="shared" si="9"/>
        <v>0</v>
      </c>
      <c r="F67" s="4">
        <f t="shared" si="10"/>
        <v>0</v>
      </c>
      <c r="G67" s="4">
        <f t="shared" si="11"/>
        <v>0</v>
      </c>
      <c r="H67" s="4">
        <v>92000</v>
      </c>
      <c r="I67" s="9">
        <v>455562</v>
      </c>
    </row>
    <row r="68" spans="1:9" ht="16.5" thickBot="1" x14ac:dyDescent="0.3">
      <c r="A68" s="35"/>
      <c r="B68" s="3" t="s">
        <v>8</v>
      </c>
      <c r="C68" s="10">
        <f>(C64+C65)*1/100</f>
        <v>774.17550000000006</v>
      </c>
      <c r="D68" s="10">
        <f t="shared" si="8"/>
        <v>1122.5544749999999</v>
      </c>
      <c r="E68" s="10">
        <f t="shared" si="9"/>
        <v>1771.6154724449998</v>
      </c>
      <c r="F68" s="10">
        <f t="shared" si="10"/>
        <v>3699.1331064651595</v>
      </c>
      <c r="G68" s="10">
        <f t="shared" si="11"/>
        <v>13223.661028991653</v>
      </c>
      <c r="H68" s="10">
        <f>(H64+H65)*1/100</f>
        <v>24251.655750000002</v>
      </c>
      <c r="I68" s="11">
        <v>28762.4637195</v>
      </c>
    </row>
    <row r="69" spans="1:9" ht="15.75" x14ac:dyDescent="0.25">
      <c r="A69" s="33" t="s">
        <v>20</v>
      </c>
      <c r="B69" s="1" t="s">
        <v>3</v>
      </c>
      <c r="C69" s="7">
        <v>67938</v>
      </c>
      <c r="D69" s="7">
        <f t="shared" si="8"/>
        <v>98510.1</v>
      </c>
      <c r="E69" s="7">
        <f t="shared" si="9"/>
        <v>155468.63982000001</v>
      </c>
      <c r="F69" s="7">
        <f t="shared" si="10"/>
        <v>324618.51994416001</v>
      </c>
      <c r="G69" s="7">
        <f t="shared" si="11"/>
        <v>1160446.2850963832</v>
      </c>
      <c r="H69" s="7">
        <v>2128207</v>
      </c>
      <c r="I69" s="8">
        <v>2524053.5019999999</v>
      </c>
    </row>
    <row r="70" spans="1:9" ht="15.75" x14ac:dyDescent="0.25">
      <c r="A70" s="34"/>
      <c r="B70" s="2" t="s">
        <v>5</v>
      </c>
      <c r="C70" s="4">
        <f>C69*22.5/100</f>
        <v>15286.05</v>
      </c>
      <c r="D70" s="4">
        <f t="shared" si="8"/>
        <v>22164.772499999999</v>
      </c>
      <c r="E70" s="4">
        <f t="shared" si="9"/>
        <v>34980.4439595</v>
      </c>
      <c r="F70" s="4">
        <f t="shared" si="10"/>
        <v>73039.166987436009</v>
      </c>
      <c r="G70" s="4">
        <f t="shared" si="11"/>
        <v>261100.41414668626</v>
      </c>
      <c r="H70" s="4">
        <f>H69*22.5/100</f>
        <v>478846.57500000001</v>
      </c>
      <c r="I70" s="9">
        <v>567912.03795000003</v>
      </c>
    </row>
    <row r="71" spans="1:9" ht="15.75" x14ac:dyDescent="0.25">
      <c r="A71" s="34"/>
      <c r="B71" s="2" t="s">
        <v>6</v>
      </c>
      <c r="C71" s="4">
        <v>698</v>
      </c>
      <c r="D71" s="4">
        <f t="shared" ref="D71:D97" si="12">C71*45/100+C71</f>
        <v>1012.1</v>
      </c>
      <c r="E71" s="4">
        <f t="shared" ref="E71:E97" si="13">D71*57.82/100+D71</f>
        <v>1597.2962200000002</v>
      </c>
      <c r="F71" s="4">
        <f t="shared" ref="F71:F97" si="14">E71*108.8/100+E71</f>
        <v>3335.1545073600005</v>
      </c>
      <c r="G71" s="4">
        <f t="shared" ref="G71:G97" si="15">F71*257.48/100+F71</f>
        <v>11922.51033291053</v>
      </c>
      <c r="H71" s="4">
        <v>28810</v>
      </c>
      <c r="I71" s="9">
        <v>37000</v>
      </c>
    </row>
    <row r="72" spans="1:9" ht="15.75" x14ac:dyDescent="0.25">
      <c r="A72" s="34"/>
      <c r="B72" s="2" t="s">
        <v>7</v>
      </c>
      <c r="C72" s="4"/>
      <c r="D72" s="4">
        <f t="shared" si="12"/>
        <v>0</v>
      </c>
      <c r="E72" s="4">
        <f t="shared" si="13"/>
        <v>0</v>
      </c>
      <c r="F72" s="4">
        <f t="shared" si="14"/>
        <v>0</v>
      </c>
      <c r="G72" s="4">
        <f t="shared" si="15"/>
        <v>0</v>
      </c>
      <c r="H72" s="4">
        <v>92000</v>
      </c>
      <c r="I72" s="9">
        <v>455562</v>
      </c>
    </row>
    <row r="73" spans="1:9" ht="16.5" thickBot="1" x14ac:dyDescent="0.3">
      <c r="A73" s="35"/>
      <c r="B73" s="3" t="s">
        <v>8</v>
      </c>
      <c r="C73" s="10">
        <f>(C69+C70)*1/100</f>
        <v>832.2405</v>
      </c>
      <c r="D73" s="10">
        <f t="shared" si="12"/>
        <v>1206.7487249999999</v>
      </c>
      <c r="E73" s="10">
        <f t="shared" si="13"/>
        <v>1904.4908377950001</v>
      </c>
      <c r="F73" s="10">
        <f t="shared" si="14"/>
        <v>3976.5768693159603</v>
      </c>
      <c r="G73" s="10">
        <f t="shared" si="15"/>
        <v>14215.466992430696</v>
      </c>
      <c r="H73" s="10">
        <f>(H69+H70)*1/100</f>
        <v>26070.535750000003</v>
      </c>
      <c r="I73" s="11">
        <v>30919.655399499999</v>
      </c>
    </row>
    <row r="74" spans="1:9" ht="16.5" thickBot="1" x14ac:dyDescent="0.3">
      <c r="A74" s="62" t="s">
        <v>21</v>
      </c>
      <c r="B74" s="63"/>
      <c r="C74" s="63"/>
      <c r="D74" s="63"/>
      <c r="E74" s="63"/>
      <c r="F74" s="63"/>
      <c r="G74" s="63"/>
      <c r="H74" s="63"/>
      <c r="I74" s="64"/>
    </row>
    <row r="75" spans="1:9" ht="15.75" x14ac:dyDescent="0.25">
      <c r="A75" s="33" t="s">
        <v>22</v>
      </c>
      <c r="B75" s="1" t="s">
        <v>3</v>
      </c>
      <c r="C75" s="7">
        <v>54688</v>
      </c>
      <c r="D75" s="7">
        <f t="shared" si="12"/>
        <v>79297.600000000006</v>
      </c>
      <c r="E75" s="7">
        <f t="shared" si="13"/>
        <v>125147.47232000002</v>
      </c>
      <c r="F75" s="7">
        <f t="shared" si="14"/>
        <v>261307.92220416002</v>
      </c>
      <c r="G75" s="7">
        <f t="shared" si="15"/>
        <v>934123.56029543129</v>
      </c>
      <c r="H75" s="7">
        <v>1628250</v>
      </c>
      <c r="I75" s="8">
        <v>1931104.5</v>
      </c>
    </row>
    <row r="76" spans="1:9" ht="15.75" x14ac:dyDescent="0.25">
      <c r="A76" s="34"/>
      <c r="B76" s="2" t="s">
        <v>4</v>
      </c>
      <c r="C76" s="4">
        <f>C75*24/100</f>
        <v>13125.12</v>
      </c>
      <c r="D76" s="4">
        <f t="shared" si="12"/>
        <v>19031.423999999999</v>
      </c>
      <c r="E76" s="4">
        <f t="shared" si="13"/>
        <v>30035.393356799999</v>
      </c>
      <c r="F76" s="4">
        <f t="shared" si="14"/>
        <v>62713.9013289984</v>
      </c>
      <c r="G76" s="4">
        <f t="shared" si="15"/>
        <v>224189.65447090351</v>
      </c>
      <c r="H76" s="4">
        <f>H75*24/100</f>
        <v>390780</v>
      </c>
      <c r="I76" s="9">
        <v>463465.08</v>
      </c>
    </row>
    <row r="77" spans="1:9" ht="15.75" x14ac:dyDescent="0.25">
      <c r="A77" s="34"/>
      <c r="B77" s="2" t="s">
        <v>5</v>
      </c>
      <c r="C77" s="4">
        <f>C75*22.5/100</f>
        <v>12304.8</v>
      </c>
      <c r="D77" s="4">
        <f t="shared" si="12"/>
        <v>17841.96</v>
      </c>
      <c r="E77" s="4">
        <f t="shared" si="13"/>
        <v>28158.181272000002</v>
      </c>
      <c r="F77" s="4">
        <f t="shared" si="14"/>
        <v>58794.282495936</v>
      </c>
      <c r="G77" s="4">
        <f t="shared" si="15"/>
        <v>210177.80106647202</v>
      </c>
      <c r="H77" s="4">
        <f>H75*22.5/100</f>
        <v>366356.25</v>
      </c>
      <c r="I77" s="9">
        <v>434498.51250000001</v>
      </c>
    </row>
    <row r="78" spans="1:9" ht="15.75" x14ac:dyDescent="0.25">
      <c r="A78" s="34"/>
      <c r="B78" s="2" t="s">
        <v>6</v>
      </c>
      <c r="C78" s="4">
        <v>698</v>
      </c>
      <c r="D78" s="4">
        <f t="shared" si="12"/>
        <v>1012.1</v>
      </c>
      <c r="E78" s="4">
        <f t="shared" si="13"/>
        <v>1597.2962200000002</v>
      </c>
      <c r="F78" s="4">
        <f t="shared" si="14"/>
        <v>3335.1545073600005</v>
      </c>
      <c r="G78" s="4">
        <f t="shared" si="15"/>
        <v>11922.51033291053</v>
      </c>
      <c r="H78" s="4">
        <v>24810</v>
      </c>
      <c r="I78" s="9">
        <v>32000</v>
      </c>
    </row>
    <row r="79" spans="1:9" ht="15.75" x14ac:dyDescent="0.25">
      <c r="A79" s="34"/>
      <c r="B79" s="2" t="s">
        <v>7</v>
      </c>
      <c r="C79" s="4"/>
      <c r="D79" s="4">
        <f t="shared" si="12"/>
        <v>0</v>
      </c>
      <c r="E79" s="4">
        <f t="shared" si="13"/>
        <v>0</v>
      </c>
      <c r="F79" s="4">
        <f t="shared" si="14"/>
        <v>0</v>
      </c>
      <c r="G79" s="4">
        <f t="shared" si="15"/>
        <v>0</v>
      </c>
      <c r="H79" s="4">
        <v>69000</v>
      </c>
      <c r="I79" s="9">
        <v>321684</v>
      </c>
    </row>
    <row r="80" spans="1:9" ht="16.5" thickBot="1" x14ac:dyDescent="0.3">
      <c r="A80" s="35"/>
      <c r="B80" s="3" t="s">
        <v>8</v>
      </c>
      <c r="C80" s="10">
        <f>(C75+C77)*1/100</f>
        <v>669.928</v>
      </c>
      <c r="D80" s="10">
        <f t="shared" si="12"/>
        <v>971.39560000000006</v>
      </c>
      <c r="E80" s="10">
        <f t="shared" si="13"/>
        <v>1533.05653592</v>
      </c>
      <c r="F80" s="10">
        <f t="shared" si="14"/>
        <v>3201.0220470009599</v>
      </c>
      <c r="G80" s="10">
        <f t="shared" si="15"/>
        <v>11443.01361361903</v>
      </c>
      <c r="H80" s="10">
        <f>(H75+H76)*1/100</f>
        <v>20190.3</v>
      </c>
      <c r="I80" s="11">
        <v>23945.695800000001</v>
      </c>
    </row>
    <row r="81" spans="1:9" ht="15.75" x14ac:dyDescent="0.25">
      <c r="A81" s="33" t="s">
        <v>23</v>
      </c>
      <c r="B81" s="1" t="s">
        <v>3</v>
      </c>
      <c r="C81" s="7">
        <v>58789</v>
      </c>
      <c r="D81" s="7">
        <f t="shared" si="12"/>
        <v>85244.05</v>
      </c>
      <c r="E81" s="7">
        <f t="shared" si="13"/>
        <v>134532.15971000001</v>
      </c>
      <c r="F81" s="7">
        <f t="shared" si="14"/>
        <v>280903.14947448001</v>
      </c>
      <c r="G81" s="7">
        <f t="shared" si="15"/>
        <v>1004172.5787413712</v>
      </c>
      <c r="H81" s="7">
        <v>1750350</v>
      </c>
      <c r="I81" s="8">
        <v>2075915.1</v>
      </c>
    </row>
    <row r="82" spans="1:9" ht="15.75" x14ac:dyDescent="0.25">
      <c r="A82" s="34"/>
      <c r="B82" s="2" t="s">
        <v>4</v>
      </c>
      <c r="C82" s="4">
        <f>C81*24/100</f>
        <v>14109.36</v>
      </c>
      <c r="D82" s="4">
        <f t="shared" si="12"/>
        <v>20458.572</v>
      </c>
      <c r="E82" s="4">
        <f t="shared" si="13"/>
        <v>32287.718330399999</v>
      </c>
      <c r="F82" s="4">
        <f t="shared" si="14"/>
        <v>67416.755873875198</v>
      </c>
      <c r="G82" s="4">
        <f t="shared" si="15"/>
        <v>241001.41889792908</v>
      </c>
      <c r="H82" s="4">
        <f>H81*24/100</f>
        <v>420084</v>
      </c>
      <c r="I82" s="9">
        <v>498219.62400000001</v>
      </c>
    </row>
    <row r="83" spans="1:9" ht="15.75" x14ac:dyDescent="0.25">
      <c r="A83" s="34"/>
      <c r="B83" s="2" t="s">
        <v>5</v>
      </c>
      <c r="C83" s="4">
        <f>C81*22.5/100</f>
        <v>13227.525</v>
      </c>
      <c r="D83" s="4">
        <f t="shared" si="12"/>
        <v>19179.911249999997</v>
      </c>
      <c r="E83" s="4">
        <f t="shared" si="13"/>
        <v>30269.735934749995</v>
      </c>
      <c r="F83" s="4">
        <f t="shared" si="14"/>
        <v>63203.208631757989</v>
      </c>
      <c r="G83" s="4">
        <f t="shared" si="15"/>
        <v>225938.83021680848</v>
      </c>
      <c r="H83" s="4">
        <f>H81*22.5/100</f>
        <v>393828.75</v>
      </c>
      <c r="I83" s="9">
        <v>467080.89750000002</v>
      </c>
    </row>
    <row r="84" spans="1:9" ht="15.75" x14ac:dyDescent="0.25">
      <c r="A84" s="34"/>
      <c r="B84" s="2" t="s">
        <v>6</v>
      </c>
      <c r="C84" s="4">
        <v>698</v>
      </c>
      <c r="D84" s="4">
        <f t="shared" si="12"/>
        <v>1012.1</v>
      </c>
      <c r="E84" s="4">
        <f t="shared" si="13"/>
        <v>1597.2962200000002</v>
      </c>
      <c r="F84" s="4">
        <f t="shared" si="14"/>
        <v>3335.1545073600005</v>
      </c>
      <c r="G84" s="4">
        <f t="shared" si="15"/>
        <v>11922.51033291053</v>
      </c>
      <c r="H84" s="4">
        <v>26810</v>
      </c>
      <c r="I84" s="9">
        <v>34000</v>
      </c>
    </row>
    <row r="85" spans="1:9" ht="15.75" x14ac:dyDescent="0.25">
      <c r="A85" s="34"/>
      <c r="B85" s="2" t="s">
        <v>7</v>
      </c>
      <c r="C85" s="4"/>
      <c r="D85" s="4">
        <f t="shared" si="12"/>
        <v>0</v>
      </c>
      <c r="E85" s="4">
        <f t="shared" si="13"/>
        <v>0</v>
      </c>
      <c r="F85" s="4">
        <f t="shared" si="14"/>
        <v>0</v>
      </c>
      <c r="G85" s="4">
        <f t="shared" si="15"/>
        <v>0</v>
      </c>
      <c r="H85" s="4">
        <v>80000</v>
      </c>
      <c r="I85" s="9">
        <v>382700</v>
      </c>
    </row>
    <row r="86" spans="1:9" ht="16.5" thickBot="1" x14ac:dyDescent="0.3">
      <c r="A86" s="35"/>
      <c r="B86" s="3" t="s">
        <v>8</v>
      </c>
      <c r="C86" s="10">
        <f>(C81+C83)*1/100</f>
        <v>720.1652499999999</v>
      </c>
      <c r="D86" s="10">
        <f t="shared" si="12"/>
        <v>1044.2396124999998</v>
      </c>
      <c r="E86" s="10">
        <f t="shared" si="13"/>
        <v>1648.0189564474997</v>
      </c>
      <c r="F86" s="10">
        <f t="shared" si="14"/>
        <v>3441.0635810623794</v>
      </c>
      <c r="G86" s="10">
        <f t="shared" si="15"/>
        <v>12301.114089581793</v>
      </c>
      <c r="H86" s="10">
        <f>(H81+H82)*1/100</f>
        <v>21704.34</v>
      </c>
      <c r="I86" s="11">
        <v>25741.347239999999</v>
      </c>
    </row>
    <row r="87" spans="1:9" ht="16.5" thickBot="1" x14ac:dyDescent="0.3">
      <c r="A87" s="59" t="s">
        <v>24</v>
      </c>
      <c r="B87" s="60"/>
      <c r="C87" s="60"/>
      <c r="D87" s="60"/>
      <c r="E87" s="60"/>
      <c r="F87" s="60"/>
      <c r="G87" s="60"/>
      <c r="H87" s="60"/>
      <c r="I87" s="61"/>
    </row>
    <row r="88" spans="1:9" ht="15.75" x14ac:dyDescent="0.25">
      <c r="A88" s="33" t="s">
        <v>25</v>
      </c>
      <c r="B88" s="1" t="s">
        <v>3</v>
      </c>
      <c r="C88" s="7"/>
      <c r="D88" s="7">
        <f t="shared" si="12"/>
        <v>0</v>
      </c>
      <c r="E88" s="7">
        <f t="shared" si="13"/>
        <v>0</v>
      </c>
      <c r="F88" s="7">
        <f t="shared" si="14"/>
        <v>0</v>
      </c>
      <c r="G88" s="7">
        <f t="shared" si="15"/>
        <v>0</v>
      </c>
      <c r="H88" s="5">
        <v>3005316</v>
      </c>
      <c r="I88" s="8">
        <v>3564304.7760000001</v>
      </c>
    </row>
    <row r="89" spans="1:9" ht="15.75" x14ac:dyDescent="0.25">
      <c r="A89" s="34"/>
      <c r="B89" s="2" t="s">
        <v>26</v>
      </c>
      <c r="C89" s="4"/>
      <c r="D89" s="4">
        <f t="shared" si="12"/>
        <v>0</v>
      </c>
      <c r="E89" s="4">
        <f t="shared" si="13"/>
        <v>0</v>
      </c>
      <c r="F89" s="4">
        <f t="shared" si="14"/>
        <v>0</v>
      </c>
      <c r="G89" s="4">
        <f t="shared" si="15"/>
        <v>0</v>
      </c>
      <c r="H89" s="6">
        <f>H88*7.5/100</f>
        <v>225398.7</v>
      </c>
      <c r="I89" s="9">
        <v>267322.85820000002</v>
      </c>
    </row>
    <row r="90" spans="1:9" ht="15.75" x14ac:dyDescent="0.25">
      <c r="A90" s="34"/>
      <c r="B90" s="2" t="s">
        <v>6</v>
      </c>
      <c r="C90" s="4"/>
      <c r="D90" s="4">
        <f t="shared" si="12"/>
        <v>0</v>
      </c>
      <c r="E90" s="4">
        <f t="shared" si="13"/>
        <v>0</v>
      </c>
      <c r="F90" s="4">
        <f t="shared" si="14"/>
        <v>0</v>
      </c>
      <c r="G90" s="4">
        <f t="shared" si="15"/>
        <v>0</v>
      </c>
      <c r="H90" s="6">
        <v>28810</v>
      </c>
      <c r="I90" s="9">
        <v>37000</v>
      </c>
    </row>
    <row r="91" spans="1:9" ht="15.75" x14ac:dyDescent="0.25">
      <c r="A91" s="34"/>
      <c r="B91" s="2" t="s">
        <v>7</v>
      </c>
      <c r="C91" s="4"/>
      <c r="D91" s="4">
        <f t="shared" si="12"/>
        <v>0</v>
      </c>
      <c r="E91" s="4">
        <f t="shared" si="13"/>
        <v>0</v>
      </c>
      <c r="F91" s="4">
        <f t="shared" si="14"/>
        <v>0</v>
      </c>
      <c r="G91" s="4">
        <f t="shared" si="15"/>
        <v>0</v>
      </c>
      <c r="H91" s="6">
        <v>92000</v>
      </c>
      <c r="I91" s="9">
        <v>455562</v>
      </c>
    </row>
    <row r="92" spans="1:9" ht="16.5" thickBot="1" x14ac:dyDescent="0.3">
      <c r="A92" s="35"/>
      <c r="B92" s="3" t="s">
        <v>8</v>
      </c>
      <c r="C92" s="10"/>
      <c r="D92" s="10">
        <f t="shared" si="12"/>
        <v>0</v>
      </c>
      <c r="E92" s="10">
        <f t="shared" si="13"/>
        <v>0</v>
      </c>
      <c r="F92" s="10">
        <f t="shared" si="14"/>
        <v>0</v>
      </c>
      <c r="G92" s="10">
        <f t="shared" si="15"/>
        <v>0</v>
      </c>
      <c r="H92" s="12">
        <f>H88*1/100</f>
        <v>30053.16</v>
      </c>
      <c r="I92" s="11">
        <v>35643.047760000001</v>
      </c>
    </row>
    <row r="93" spans="1:9" ht="15.75" x14ac:dyDescent="0.25">
      <c r="A93" s="33" t="s">
        <v>27</v>
      </c>
      <c r="B93" s="1" t="s">
        <v>3</v>
      </c>
      <c r="C93" s="7">
        <v>138308</v>
      </c>
      <c r="D93" s="7">
        <f t="shared" si="12"/>
        <v>200546.6</v>
      </c>
      <c r="E93" s="7">
        <f t="shared" si="13"/>
        <v>316502.64412000001</v>
      </c>
      <c r="F93" s="7">
        <f t="shared" si="14"/>
        <v>660857.52092256001</v>
      </c>
      <c r="G93" s="7">
        <f t="shared" si="15"/>
        <v>2362433.4657939677</v>
      </c>
      <c r="H93" s="5">
        <v>3581449</v>
      </c>
      <c r="I93" s="8">
        <v>4247598.5140000004</v>
      </c>
    </row>
    <row r="94" spans="1:9" ht="15.75" x14ac:dyDescent="0.25">
      <c r="A94" s="34"/>
      <c r="B94" s="2" t="s">
        <v>28</v>
      </c>
      <c r="C94" s="4"/>
      <c r="D94" s="4">
        <f t="shared" si="12"/>
        <v>0</v>
      </c>
      <c r="E94" s="4">
        <f t="shared" si="13"/>
        <v>0</v>
      </c>
      <c r="F94" s="4">
        <f t="shared" si="14"/>
        <v>0</v>
      </c>
      <c r="G94" s="4">
        <f t="shared" si="15"/>
        <v>0</v>
      </c>
      <c r="H94" s="6">
        <f>H93*7.5/100</f>
        <v>268608.67499999999</v>
      </c>
      <c r="I94" s="9">
        <v>318569.88854999997</v>
      </c>
    </row>
    <row r="95" spans="1:9" ht="15.75" x14ac:dyDescent="0.25">
      <c r="A95" s="34"/>
      <c r="B95" s="2" t="s">
        <v>6</v>
      </c>
      <c r="C95" s="4"/>
      <c r="D95" s="4">
        <f t="shared" si="12"/>
        <v>0</v>
      </c>
      <c r="E95" s="4">
        <f t="shared" si="13"/>
        <v>0</v>
      </c>
      <c r="F95" s="4">
        <f t="shared" si="14"/>
        <v>0</v>
      </c>
      <c r="G95" s="4">
        <f t="shared" si="15"/>
        <v>0</v>
      </c>
      <c r="H95" s="6">
        <v>28810</v>
      </c>
      <c r="I95" s="9">
        <v>37000</v>
      </c>
    </row>
    <row r="96" spans="1:9" ht="15.75" x14ac:dyDescent="0.25">
      <c r="A96" s="34"/>
      <c r="B96" s="2" t="s">
        <v>7</v>
      </c>
      <c r="C96" s="4"/>
      <c r="D96" s="4">
        <f t="shared" si="12"/>
        <v>0</v>
      </c>
      <c r="E96" s="4">
        <f t="shared" si="13"/>
        <v>0</v>
      </c>
      <c r="F96" s="4">
        <f t="shared" si="14"/>
        <v>0</v>
      </c>
      <c r="G96" s="4">
        <f t="shared" si="15"/>
        <v>0</v>
      </c>
      <c r="H96" s="6">
        <v>92000</v>
      </c>
      <c r="I96" s="9">
        <v>455562</v>
      </c>
    </row>
    <row r="97" spans="1:9" ht="16.5" thickBot="1" x14ac:dyDescent="0.3">
      <c r="A97" s="35"/>
      <c r="B97" s="3" t="s">
        <v>8</v>
      </c>
      <c r="C97" s="10">
        <f>C93*1/100</f>
        <v>1383.08</v>
      </c>
      <c r="D97" s="10">
        <f t="shared" si="12"/>
        <v>2005.4659999999999</v>
      </c>
      <c r="E97" s="10">
        <f t="shared" si="13"/>
        <v>3165.0264411999997</v>
      </c>
      <c r="F97" s="10">
        <f t="shared" si="14"/>
        <v>6608.5752092255989</v>
      </c>
      <c r="G97" s="10">
        <f t="shared" si="15"/>
        <v>23624.334657939675</v>
      </c>
      <c r="H97" s="12">
        <f>H93*1/100</f>
        <v>35814.49</v>
      </c>
      <c r="I97" s="11">
        <v>42475.985140000004</v>
      </c>
    </row>
    <row r="98" spans="1:9" ht="15.75" thickBot="1" x14ac:dyDescent="0.3"/>
    <row r="99" spans="1:9" ht="15" customHeight="1" x14ac:dyDescent="0.25">
      <c r="A99" s="43" t="s">
        <v>37</v>
      </c>
      <c r="B99" s="19" t="s">
        <v>3</v>
      </c>
      <c r="C99" s="23"/>
      <c r="D99" s="23"/>
      <c r="E99" s="13">
        <v>137759.29999999999</v>
      </c>
      <c r="F99" s="13">
        <v>221262.6</v>
      </c>
      <c r="G99" s="13">
        <f t="shared" ref="G99:G102" si="16">F99*257.48/100+F99</f>
        <v>790969.54248000006</v>
      </c>
      <c r="H99" s="13">
        <f t="shared" ref="H99:H102" si="17">G99*51.6/100+G99</f>
        <v>1199109.8263996802</v>
      </c>
      <c r="I99" s="14">
        <f t="shared" ref="I99" si="18">H99*18.6/100+H99</f>
        <v>1422144.2541100208</v>
      </c>
    </row>
    <row r="100" spans="1:9" ht="15" customHeight="1" x14ac:dyDescent="0.25">
      <c r="A100" s="44"/>
      <c r="B100" s="20" t="s">
        <v>6</v>
      </c>
      <c r="C100" s="22"/>
      <c r="D100" s="22"/>
      <c r="E100" s="15">
        <v>2076</v>
      </c>
      <c r="F100" s="15">
        <v>3334</v>
      </c>
      <c r="G100" s="15">
        <f t="shared" si="16"/>
        <v>11918.3832</v>
      </c>
      <c r="H100" s="15">
        <v>21310</v>
      </c>
      <c r="I100" s="16">
        <v>28000</v>
      </c>
    </row>
    <row r="101" spans="1:9" ht="15" customHeight="1" x14ac:dyDescent="0.25">
      <c r="A101" s="44"/>
      <c r="B101" s="20" t="s">
        <v>7</v>
      </c>
      <c r="C101" s="22"/>
      <c r="D101" s="22"/>
      <c r="E101" s="15"/>
      <c r="F101" s="15"/>
      <c r="G101" s="15">
        <f t="shared" si="16"/>
        <v>0</v>
      </c>
      <c r="H101" s="15">
        <v>45000</v>
      </c>
      <c r="I101" s="16">
        <v>234000</v>
      </c>
    </row>
    <row r="102" spans="1:9" ht="15.75" customHeight="1" thickBot="1" x14ac:dyDescent="0.3">
      <c r="A102" s="45"/>
      <c r="B102" s="21" t="s">
        <v>8</v>
      </c>
      <c r="C102" s="24"/>
      <c r="D102" s="24"/>
      <c r="E102" s="17">
        <v>1378</v>
      </c>
      <c r="F102" s="17">
        <v>2213</v>
      </c>
      <c r="G102" s="17">
        <f t="shared" si="16"/>
        <v>7911.0324000000001</v>
      </c>
      <c r="H102" s="17">
        <f t="shared" si="17"/>
        <v>11993.125118399999</v>
      </c>
      <c r="I102" s="18">
        <v>18000</v>
      </c>
    </row>
    <row r="103" spans="1:9" ht="15.75" thickBot="1" x14ac:dyDescent="0.3"/>
    <row r="104" spans="1:9" x14ac:dyDescent="0.25">
      <c r="A104" s="29" t="s">
        <v>30</v>
      </c>
      <c r="B104" s="30"/>
      <c r="C104" s="30"/>
      <c r="D104" s="13">
        <v>7362.5852500000001</v>
      </c>
      <c r="E104" s="13">
        <v>11619.632041550001</v>
      </c>
      <c r="F104" s="13">
        <v>24264</v>
      </c>
      <c r="G104" s="13">
        <v>86742</v>
      </c>
      <c r="H104" s="13">
        <v>131505</v>
      </c>
      <c r="I104" s="14">
        <v>174375.63</v>
      </c>
    </row>
    <row r="105" spans="1:9" x14ac:dyDescent="0.25">
      <c r="A105" s="25" t="s">
        <v>31</v>
      </c>
      <c r="B105" s="26"/>
      <c r="C105" s="26"/>
      <c r="D105" s="15">
        <v>4601.3517000000002</v>
      </c>
      <c r="E105" s="15">
        <v>7261.8532529399999</v>
      </c>
      <c r="F105" s="15">
        <v>15163</v>
      </c>
      <c r="G105" s="15">
        <v>54205</v>
      </c>
      <c r="H105" s="15">
        <v>82191</v>
      </c>
      <c r="I105" s="16">
        <v>108985.266</v>
      </c>
    </row>
    <row r="106" spans="1:9" ht="15" customHeight="1" x14ac:dyDescent="0.25">
      <c r="A106" s="31" t="s">
        <v>32</v>
      </c>
      <c r="B106" s="32"/>
      <c r="C106" s="32"/>
      <c r="D106" s="15">
        <v>18699.065149999999</v>
      </c>
      <c r="E106" s="15">
        <v>29510.864619729997</v>
      </c>
      <c r="F106" s="15">
        <v>61620</v>
      </c>
      <c r="G106" s="15">
        <v>220279</v>
      </c>
      <c r="H106" s="15">
        <v>333943</v>
      </c>
      <c r="I106" s="16">
        <v>442808.41800000001</v>
      </c>
    </row>
    <row r="107" spans="1:9" x14ac:dyDescent="0.25">
      <c r="A107" s="25" t="s">
        <v>33</v>
      </c>
      <c r="B107" s="26"/>
      <c r="C107" s="26"/>
      <c r="D107" s="15">
        <v>0</v>
      </c>
      <c r="E107" s="15">
        <v>0</v>
      </c>
      <c r="F107" s="15">
        <v>11676</v>
      </c>
      <c r="G107" s="15">
        <v>41739</v>
      </c>
      <c r="H107" s="15">
        <v>70798</v>
      </c>
      <c r="I107" s="16">
        <v>93878.148000000001</v>
      </c>
    </row>
    <row r="108" spans="1:9" x14ac:dyDescent="0.25">
      <c r="A108" s="25" t="s">
        <v>34</v>
      </c>
      <c r="B108" s="26"/>
      <c r="C108" s="26"/>
      <c r="D108" s="15">
        <v>0</v>
      </c>
      <c r="E108" s="15">
        <v>0</v>
      </c>
      <c r="F108" s="15"/>
      <c r="G108" s="15"/>
      <c r="H108" s="15">
        <v>189000</v>
      </c>
      <c r="I108" s="16">
        <v>250614</v>
      </c>
    </row>
    <row r="109" spans="1:9" x14ac:dyDescent="0.25">
      <c r="A109" s="25" t="s">
        <v>35</v>
      </c>
      <c r="B109" s="26"/>
      <c r="C109" s="26"/>
      <c r="D109" s="15">
        <v>0</v>
      </c>
      <c r="E109" s="15">
        <v>0</v>
      </c>
      <c r="F109" s="15"/>
      <c r="G109" s="15"/>
      <c r="H109" s="15">
        <v>126000</v>
      </c>
      <c r="I109" s="16">
        <v>167076</v>
      </c>
    </row>
    <row r="110" spans="1:9" ht="15.75" thickBot="1" x14ac:dyDescent="0.3">
      <c r="A110" s="27" t="s">
        <v>36</v>
      </c>
      <c r="B110" s="28"/>
      <c r="C110" s="28"/>
      <c r="D110" s="17">
        <v>64067</v>
      </c>
      <c r="E110" s="17">
        <v>133772</v>
      </c>
      <c r="F110" s="17"/>
      <c r="G110" s="17">
        <v>478308</v>
      </c>
      <c r="H110" s="17">
        <v>750000</v>
      </c>
      <c r="I110" s="18">
        <v>1000000</v>
      </c>
    </row>
  </sheetData>
  <mergeCells count="37">
    <mergeCell ref="A99:A102"/>
    <mergeCell ref="A93:A97"/>
    <mergeCell ref="A1:I3"/>
    <mergeCell ref="I4:I5"/>
    <mergeCell ref="H4:H5"/>
    <mergeCell ref="G4:G5"/>
    <mergeCell ref="F4:F5"/>
    <mergeCell ref="E4:E5"/>
    <mergeCell ref="D4:D5"/>
    <mergeCell ref="C4:C5"/>
    <mergeCell ref="A87:I87"/>
    <mergeCell ref="A69:A73"/>
    <mergeCell ref="A75:A80"/>
    <mergeCell ref="A81:A86"/>
    <mergeCell ref="A88:A92"/>
    <mergeCell ref="A74:I74"/>
    <mergeCell ref="A42:A47"/>
    <mergeCell ref="A49:A53"/>
    <mergeCell ref="A54:A58"/>
    <mergeCell ref="A59:A63"/>
    <mergeCell ref="A64:A68"/>
    <mergeCell ref="A48:I48"/>
    <mergeCell ref="A36:A41"/>
    <mergeCell ref="A5:B5"/>
    <mergeCell ref="A4:B4"/>
    <mergeCell ref="A6:A11"/>
    <mergeCell ref="A12:A17"/>
    <mergeCell ref="A18:A23"/>
    <mergeCell ref="A24:A29"/>
    <mergeCell ref="A30:A35"/>
    <mergeCell ref="A109:C109"/>
    <mergeCell ref="A110:C110"/>
    <mergeCell ref="A104:C104"/>
    <mergeCell ref="A105:C105"/>
    <mergeCell ref="A106:C106"/>
    <mergeCell ref="A107:C107"/>
    <mergeCell ref="A108:C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2026-07-20T13:27:41Z</dcterms:created>
  <dcterms:modified xsi:type="dcterms:W3CDTF">2026-07-21T12:58:58Z</dcterms:modified>
</cp:coreProperties>
</file>